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0.13\部門\2023年度\701000000_教育部\701000100_教育総務課\05企画調整係\06 大学等入学支援事業\01 教育資金利子補給金制度（金融公庫）\02 チラシ\R６用様式\利子補給金に係る計算書\"/>
    </mc:Choice>
  </mc:AlternateContent>
  <bookViews>
    <workbookView xWindow="0" yWindow="0" windowWidth="19200" windowHeight="6970"/>
  </bookViews>
  <sheets>
    <sheet name="入力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H6" i="2"/>
  <c r="I7" i="2" l="1"/>
  <c r="H7" i="2"/>
  <c r="I5" i="2" l="1"/>
  <c r="H5" i="2"/>
  <c r="J5" i="2" l="1"/>
  <c r="J7" i="2"/>
  <c r="J6" i="2"/>
  <c r="K5" i="2" l="1"/>
</calcChain>
</file>

<file path=xl/sharedStrings.xml><?xml version="1.0" encoding="utf-8"?>
<sst xmlns="http://schemas.openxmlformats.org/spreadsheetml/2006/main" count="35" uniqueCount="35">
  <si>
    <t>申請者名</t>
    <rPh sb="0" eb="3">
      <t>シンセイシャ</t>
    </rPh>
    <rPh sb="3" eb="4">
      <t>ナ</t>
    </rPh>
    <phoneticPr fontId="4"/>
  </si>
  <si>
    <t>在学者名</t>
    <rPh sb="0" eb="2">
      <t>ザイガク</t>
    </rPh>
    <rPh sb="2" eb="3">
      <t>シャ</t>
    </rPh>
    <rPh sb="3" eb="4">
      <t>メイ</t>
    </rPh>
    <phoneticPr fontId="4"/>
  </si>
  <si>
    <t>　</t>
    <phoneticPr fontId="2"/>
  </si>
  <si>
    <t>　利子補給金計算書</t>
    <rPh sb="1" eb="5">
      <t>リシホキュウ</t>
    </rPh>
    <rPh sb="5" eb="6">
      <t>キン</t>
    </rPh>
    <rPh sb="6" eb="9">
      <t>ケイサンショ</t>
    </rPh>
    <phoneticPr fontId="2"/>
  </si>
  <si>
    <t>A
融資金額（円）</t>
    <rPh sb="2" eb="4">
      <t>ユウシ</t>
    </rPh>
    <rPh sb="4" eb="6">
      <t>キンガク</t>
    </rPh>
    <rPh sb="7" eb="8">
      <t>エン</t>
    </rPh>
    <phoneticPr fontId="4"/>
  </si>
  <si>
    <t>B
年利率（％）</t>
    <rPh sb="2" eb="3">
      <t>ネン</t>
    </rPh>
    <rPh sb="3" eb="5">
      <t>リリツ</t>
    </rPh>
    <phoneticPr fontId="4"/>
  </si>
  <si>
    <t>C
実利息支払額（円）</t>
    <rPh sb="2" eb="3">
      <t>ジツ</t>
    </rPh>
    <rPh sb="3" eb="5">
      <t>リソク</t>
    </rPh>
    <rPh sb="5" eb="7">
      <t>シハラ</t>
    </rPh>
    <rPh sb="7" eb="8">
      <t>ガク</t>
    </rPh>
    <rPh sb="9" eb="10">
      <t>エン</t>
    </rPh>
    <phoneticPr fontId="4"/>
  </si>
  <si>
    <t>D
補助金交付用
利息支払額(円)</t>
    <rPh sb="2" eb="5">
      <t>ホジョキン</t>
    </rPh>
    <rPh sb="5" eb="8">
      <t>コウフヨウ</t>
    </rPh>
    <rPh sb="9" eb="11">
      <t>リソク</t>
    </rPh>
    <rPh sb="11" eb="14">
      <t>シハライガク</t>
    </rPh>
    <rPh sb="15" eb="16">
      <t>エン</t>
    </rPh>
    <phoneticPr fontId="2"/>
  </si>
  <si>
    <r>
      <t xml:space="preserve">E
補給金上限（2％）
</t>
    </r>
    <r>
      <rPr>
        <i/>
        <sz val="10"/>
        <rFont val="ＭＳ Ｐ明朝"/>
        <family val="1"/>
        <charset val="128"/>
      </rPr>
      <t>40,000×（A÷200万）</t>
    </r>
    <rPh sb="2" eb="5">
      <t>ホキュウキン</t>
    </rPh>
    <rPh sb="5" eb="7">
      <t>ジョウゲン</t>
    </rPh>
    <rPh sb="25" eb="26">
      <t>マン</t>
    </rPh>
    <phoneticPr fontId="4"/>
  </si>
  <si>
    <r>
      <t xml:space="preserve">F
利子補給相当額
</t>
    </r>
    <r>
      <rPr>
        <i/>
        <sz val="11"/>
        <rFont val="ＭＳ Ｐ明朝"/>
        <family val="1"/>
        <charset val="128"/>
      </rPr>
      <t>C＜E＝C
C＞E＝E</t>
    </r>
    <rPh sb="2" eb="4">
      <t>リシ</t>
    </rPh>
    <rPh sb="4" eb="6">
      <t>ホキュウ</t>
    </rPh>
    <rPh sb="6" eb="8">
      <t>ソウトウ</t>
    </rPh>
    <rPh sb="8" eb="9">
      <t>ガク</t>
    </rPh>
    <phoneticPr fontId="4"/>
  </si>
  <si>
    <r>
      <t xml:space="preserve">利子補給請求額（円）
</t>
    </r>
    <r>
      <rPr>
        <i/>
        <sz val="11"/>
        <rFont val="ＭＳ Ｐ明朝"/>
        <family val="1"/>
        <charset val="128"/>
      </rPr>
      <t>(F-1)+(F-2)+(F-3)</t>
    </r>
    <rPh sb="0" eb="2">
      <t>リシ</t>
    </rPh>
    <rPh sb="2" eb="4">
      <t>ホキュウ</t>
    </rPh>
    <rPh sb="4" eb="6">
      <t>セイキュウ</t>
    </rPh>
    <rPh sb="6" eb="7">
      <t>ガク</t>
    </rPh>
    <rPh sb="8" eb="9">
      <t>エン</t>
    </rPh>
    <phoneticPr fontId="4"/>
  </si>
  <si>
    <t>①</t>
    <phoneticPr fontId="2"/>
  </si>
  <si>
    <t>②</t>
    <phoneticPr fontId="2"/>
  </si>
  <si>
    <t>③</t>
    <phoneticPr fontId="2"/>
  </si>
  <si>
    <t>お取引番号</t>
    <rPh sb="1" eb="3">
      <t>トリヒキ</t>
    </rPh>
    <rPh sb="3" eb="5">
      <t>バンゴウ</t>
    </rPh>
    <phoneticPr fontId="2"/>
  </si>
  <si>
    <t>　・C-１欄とD-１欄は同額です。</t>
    <rPh sb="5" eb="6">
      <t>ラン</t>
    </rPh>
    <rPh sb="10" eb="11">
      <t>ラン</t>
    </rPh>
    <rPh sb="12" eb="14">
      <t>ドウガク</t>
    </rPh>
    <phoneticPr fontId="2"/>
  </si>
  <si>
    <t>　・D-１欄は「C-１×200万÷A」となります。</t>
    <rPh sb="5" eb="6">
      <t>ラン</t>
    </rPh>
    <phoneticPr fontId="2"/>
  </si>
  <si>
    <t>　・E-１欄は４万円です。</t>
    <rPh sb="5" eb="6">
      <t>ラン</t>
    </rPh>
    <rPh sb="8" eb="10">
      <t>マンエン</t>
    </rPh>
    <phoneticPr fontId="2"/>
  </si>
  <si>
    <t>　・①の貸付けの融資金額が２００万円以下の場合、C-１欄とD-１欄は同額です。</t>
    <rPh sb="4" eb="6">
      <t>カシツ</t>
    </rPh>
    <rPh sb="8" eb="12">
      <t>ユウシキンガク</t>
    </rPh>
    <rPh sb="16" eb="18">
      <t>マンエン</t>
    </rPh>
    <rPh sb="18" eb="20">
      <t>イカ</t>
    </rPh>
    <rPh sb="21" eb="23">
      <t>バアイ</t>
    </rPh>
    <rPh sb="27" eb="28">
      <t>ラン</t>
    </rPh>
    <rPh sb="32" eb="33">
      <t>ラン</t>
    </rPh>
    <rPh sb="34" eb="36">
      <t>ドウガク</t>
    </rPh>
    <phoneticPr fontId="2"/>
  </si>
  <si>
    <t>　・①の貸付けの融資金額が２００万円を超える場合、D-１欄は「C-１×200万÷A」となります。</t>
    <rPh sb="19" eb="20">
      <t>コ</t>
    </rPh>
    <phoneticPr fontId="2"/>
  </si>
  <si>
    <t>　　また、E-１欄は４万円です。</t>
    <rPh sb="8" eb="9">
      <t>ラン</t>
    </rPh>
    <rPh sb="11" eb="13">
      <t>マンエン</t>
    </rPh>
    <phoneticPr fontId="2"/>
  </si>
  <si>
    <t>　・D-２欄は「C-２×（200万ー A-1）÷A-２」となります。</t>
    <rPh sb="5" eb="6">
      <t>ラン</t>
    </rPh>
    <phoneticPr fontId="2"/>
  </si>
  <si>
    <t>　・E-２欄は「４万ー E-1」となります。</t>
    <rPh sb="5" eb="6">
      <t>ラン</t>
    </rPh>
    <rPh sb="9" eb="10">
      <t>マン</t>
    </rPh>
    <phoneticPr fontId="2"/>
  </si>
  <si>
    <t>（１）１つの貸付けを受けている場合で、融資金額が２００万円以下の場合</t>
    <rPh sb="6" eb="8">
      <t>カシツ</t>
    </rPh>
    <rPh sb="10" eb="11">
      <t>ウ</t>
    </rPh>
    <rPh sb="15" eb="17">
      <t>バアイ</t>
    </rPh>
    <rPh sb="19" eb="23">
      <t>ユウシキンガク</t>
    </rPh>
    <rPh sb="27" eb="29">
      <t>マンエン</t>
    </rPh>
    <rPh sb="29" eb="31">
      <t>イカ</t>
    </rPh>
    <rPh sb="32" eb="34">
      <t>バアイ</t>
    </rPh>
    <phoneticPr fontId="2"/>
  </si>
  <si>
    <t>（２）１つの貸付けを受けている場合で、融資金額が２００万円を超える場合</t>
    <rPh sb="6" eb="8">
      <t>カシツ</t>
    </rPh>
    <rPh sb="10" eb="11">
      <t>ウ</t>
    </rPh>
    <rPh sb="15" eb="17">
      <t>バアイ</t>
    </rPh>
    <rPh sb="19" eb="23">
      <t>ユウシキンガク</t>
    </rPh>
    <rPh sb="27" eb="29">
      <t>マンエン</t>
    </rPh>
    <rPh sb="30" eb="31">
      <t>コ</t>
    </rPh>
    <rPh sb="33" eb="35">
      <t>バアイ</t>
    </rPh>
    <phoneticPr fontId="2"/>
  </si>
  <si>
    <t>（３）２つの貸付けを受けている場合</t>
    <rPh sb="6" eb="8">
      <t>カシツ</t>
    </rPh>
    <rPh sb="10" eb="11">
      <t>ウ</t>
    </rPh>
    <rPh sb="15" eb="17">
      <t>バアイ</t>
    </rPh>
    <phoneticPr fontId="2"/>
  </si>
  <si>
    <t>　・白色の欄に「利息支払証明書」の記載事項を入力（記入）してください。着色の欄は自動計算されます。</t>
    <rPh sb="2" eb="3">
      <t>シロ</t>
    </rPh>
    <rPh sb="3" eb="4">
      <t>イロ</t>
    </rPh>
    <rPh sb="5" eb="6">
      <t>ラン</t>
    </rPh>
    <rPh sb="8" eb="10">
      <t>リソク</t>
    </rPh>
    <rPh sb="10" eb="12">
      <t>シハラ</t>
    </rPh>
    <rPh sb="12" eb="15">
      <t>ショウメイショ</t>
    </rPh>
    <rPh sb="17" eb="19">
      <t>キサイ</t>
    </rPh>
    <rPh sb="19" eb="21">
      <t>ジコウ</t>
    </rPh>
    <rPh sb="22" eb="24">
      <t>ニュウリョク</t>
    </rPh>
    <rPh sb="25" eb="27">
      <t>キニュウ</t>
    </rPh>
    <rPh sb="35" eb="37">
      <t>チャクショク</t>
    </rPh>
    <rPh sb="38" eb="39">
      <t>ラン</t>
    </rPh>
    <rPh sb="40" eb="44">
      <t>ジドウケイサン</t>
    </rPh>
    <phoneticPr fontId="2"/>
  </si>
  <si>
    <t>別紙（第７条関係）</t>
    <rPh sb="0" eb="2">
      <t>ベッシ</t>
    </rPh>
    <rPh sb="3" eb="4">
      <t>ダイ</t>
    </rPh>
    <rPh sb="5" eb="6">
      <t>ジョウ</t>
    </rPh>
    <rPh sb="6" eb="8">
      <t>カンケイ</t>
    </rPh>
    <phoneticPr fontId="2"/>
  </si>
  <si>
    <t>　※１・・・A-1が２００万円を超える場合は計算対象外です。</t>
    <rPh sb="13" eb="15">
      <t>マンエン</t>
    </rPh>
    <rPh sb="16" eb="17">
      <t>コ</t>
    </rPh>
    <rPh sb="19" eb="21">
      <t>バアイ</t>
    </rPh>
    <rPh sb="22" eb="24">
      <t>ケイサン</t>
    </rPh>
    <rPh sb="24" eb="27">
      <t>タイショウガイ</t>
    </rPh>
    <phoneticPr fontId="2"/>
  </si>
  <si>
    <t>　※２・・・A-1＋A-2が２００万円を超える場合は計算対象外です。</t>
    <rPh sb="17" eb="19">
      <t>マンエン</t>
    </rPh>
    <rPh sb="20" eb="21">
      <t>コ</t>
    </rPh>
    <rPh sb="23" eb="25">
      <t>バアイ</t>
    </rPh>
    <rPh sb="26" eb="28">
      <t>ケイサン</t>
    </rPh>
    <rPh sb="28" eb="31">
      <t>タイショウガイ</t>
    </rPh>
    <phoneticPr fontId="2"/>
  </si>
  <si>
    <t>１　データを入力する場合</t>
    <rPh sb="6" eb="8">
      <t>ニュウリョク</t>
    </rPh>
    <rPh sb="10" eb="12">
      <t>バアイ</t>
    </rPh>
    <phoneticPr fontId="2"/>
  </si>
  <si>
    <t>２　様式に記入する場合</t>
    <rPh sb="2" eb="4">
      <t>ヨウシキ</t>
    </rPh>
    <rPh sb="5" eb="7">
      <t>キニュウ</t>
    </rPh>
    <rPh sb="9" eb="11">
      <t>バアイ</t>
    </rPh>
    <phoneticPr fontId="2"/>
  </si>
  <si>
    <t>【注意事項】</t>
    <rPh sb="1" eb="5">
      <t>チュウイジコウ</t>
    </rPh>
    <phoneticPr fontId="2"/>
  </si>
  <si>
    <t>深谷　太郎</t>
    <rPh sb="0" eb="2">
      <t>フカヤ</t>
    </rPh>
    <rPh sb="3" eb="5">
      <t>タロウ</t>
    </rPh>
    <phoneticPr fontId="2"/>
  </si>
  <si>
    <t>深谷　一郎</t>
    <rPh sb="0" eb="2">
      <t>フカヤ</t>
    </rPh>
    <rPh sb="3" eb="5">
      <t>イチロウ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</si>
</sst>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ＭＳ Ｐ明朝"/>
      <family val="1"/>
      <charset val="128"/>
    </font>
    <font>
      <sz val="14"/>
      <color theme="1"/>
      <name val="HGP教科書体"/>
      <family val="1"/>
      <charset val="128"/>
    </font>
    <font>
      <i/>
      <sz val="11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3" fillId="0" borderId="0"/>
  </cellStyleXfs>
  <cellXfs count="29">
    <xf numFmtId="0" fontId="0" fillId="0" borderId="0" xfId="0">
      <alignment vertical="center"/>
    </xf>
    <xf numFmtId="38" fontId="6" fillId="2" borderId="1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177" fontId="5" fillId="0" borderId="1" xfId="2" applyNumberFormat="1" applyFont="1" applyFill="1" applyBorder="1" applyAlignment="1" applyProtection="1">
      <alignment horizontal="center" vertical="center"/>
      <protection locked="0"/>
    </xf>
    <xf numFmtId="176" fontId="5" fillId="0" borderId="1" xfId="2" applyFont="1" applyFill="1" applyBorder="1" applyAlignment="1" applyProtection="1">
      <alignment horizontal="center" vertical="center" shrinkToFit="1"/>
      <protection locked="0"/>
    </xf>
    <xf numFmtId="176" fontId="5" fillId="0" borderId="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176" fontId="3" fillId="0" borderId="1" xfId="2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 wrapText="1"/>
    </xf>
    <xf numFmtId="177" fontId="3" fillId="0" borderId="1" xfId="2" applyNumberFormat="1" applyBorder="1" applyAlignment="1" applyProtection="1">
      <alignment horizontal="center" vertical="center" wrapText="1"/>
    </xf>
    <xf numFmtId="38" fontId="3" fillId="0" borderId="3" xfId="1" applyFont="1" applyBorder="1" applyAlignment="1" applyProtection="1">
      <alignment horizontal="center" vertical="center" wrapText="1"/>
    </xf>
    <xf numFmtId="176" fontId="3" fillId="2" borderId="2" xfId="2" applyFill="1" applyBorder="1" applyAlignment="1" applyProtection="1">
      <alignment horizontal="center" vertical="center" wrapText="1"/>
    </xf>
    <xf numFmtId="176" fontId="3" fillId="0" borderId="0" xfId="2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2" fillId="0" borderId="1" xfId="2" applyFont="1" applyFill="1" applyBorder="1" applyAlignment="1" applyProtection="1">
      <alignment horizontal="center" vertical="center" shrinkToFit="1"/>
      <protection locked="0"/>
    </xf>
    <xf numFmtId="38" fontId="12" fillId="0" borderId="1" xfId="1" applyFont="1" applyFill="1" applyBorder="1" applyAlignment="1" applyProtection="1">
      <alignment horizontal="center" vertical="center"/>
      <protection locked="0"/>
    </xf>
    <xf numFmtId="177" fontId="12" fillId="0" borderId="1" xfId="2" applyNumberFormat="1" applyFont="1" applyFill="1" applyBorder="1" applyAlignment="1" applyProtection="1">
      <alignment horizontal="center" vertical="center"/>
      <protection locked="0"/>
    </xf>
    <xf numFmtId="177" fontId="13" fillId="0" borderId="1" xfId="1" applyNumberFormat="1" applyFont="1" applyFill="1" applyBorder="1" applyAlignment="1" applyProtection="1">
      <alignment horizontal="center" vertical="center"/>
      <protection locked="0"/>
    </xf>
    <xf numFmtId="38" fontId="13" fillId="0" borderId="1" xfId="1" applyFont="1" applyFill="1" applyBorder="1" applyAlignment="1" applyProtection="1">
      <alignment horizontal="center" vertical="center"/>
      <protection locked="0"/>
    </xf>
    <xf numFmtId="176" fontId="7" fillId="2" borderId="4" xfId="2" applyNumberFormat="1" applyFont="1" applyFill="1" applyBorder="1" applyAlignment="1" applyProtection="1">
      <alignment horizontal="center" vertical="center"/>
    </xf>
    <xf numFmtId="176" fontId="7" fillId="2" borderId="5" xfId="2" applyNumberFormat="1" applyFont="1" applyFill="1" applyBorder="1" applyAlignment="1" applyProtection="1">
      <alignment horizontal="center" vertical="center"/>
    </xf>
    <xf numFmtId="176" fontId="7" fillId="2" borderId="6" xfId="2" applyNumberFormat="1" applyFont="1" applyFill="1" applyBorder="1" applyAlignment="1" applyProtection="1">
      <alignment horizontal="center" vertical="center"/>
    </xf>
    <xf numFmtId="176" fontId="5" fillId="0" borderId="1" xfId="2" applyFont="1" applyBorder="1" applyAlignment="1" applyProtection="1">
      <alignment horizontal="center" vertical="center"/>
      <protection locked="0"/>
    </xf>
    <xf numFmtId="176" fontId="5" fillId="0" borderId="1" xfId="2" applyFont="1" applyFill="1" applyBorder="1" applyAlignment="1" applyProtection="1">
      <alignment horizontal="center" vertical="center"/>
      <protection locked="0"/>
    </xf>
    <xf numFmtId="176" fontId="3" fillId="0" borderId="3" xfId="2" applyBorder="1" applyAlignment="1" applyProtection="1">
      <alignment horizontal="center" vertical="center" wrapText="1"/>
    </xf>
    <xf numFmtId="176" fontId="3" fillId="0" borderId="7" xfId="2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2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831850</xdr:colOff>
      <xdr:row>3</xdr:row>
      <xdr:rowOff>730250</xdr:rowOff>
    </xdr:from>
    <xdr:to>
      <xdr:col>8</xdr:col>
      <xdr:colOff>95250</xdr:colOff>
      <xdr:row>4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7143750" y="14224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D-1</a:t>
          </a:r>
          <a:endParaRPr kumimoji="1" lang="ja-JP" altLang="en-US" sz="1100"/>
        </a:p>
      </xdr:txBody>
    </xdr:sp>
    <xdr:clientData/>
  </xdr:twoCellAnchor>
  <xdr:twoCellAnchor>
    <xdr:from>
      <xdr:col>7</xdr:col>
      <xdr:colOff>831850</xdr:colOff>
      <xdr:row>4</xdr:row>
      <xdr:rowOff>425450</xdr:rowOff>
    </xdr:from>
    <xdr:to>
      <xdr:col>8</xdr:col>
      <xdr:colOff>95250</xdr:colOff>
      <xdr:row>5</xdr:row>
      <xdr:rowOff>241300</xdr:rowOff>
    </xdr:to>
    <xdr:sp macro="" textlink="">
      <xdr:nvSpPr>
        <xdr:cNvPr id="3" name="テキスト ボックス 2"/>
        <xdr:cNvSpPr txBox="1"/>
      </xdr:nvSpPr>
      <xdr:spPr>
        <a:xfrm>
          <a:off x="7143750" y="18796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D-2</a:t>
          </a:r>
          <a:endParaRPr kumimoji="1" lang="ja-JP" altLang="en-US" sz="1100"/>
        </a:p>
      </xdr:txBody>
    </xdr:sp>
    <xdr:clientData/>
  </xdr:twoCellAnchor>
  <xdr:twoCellAnchor>
    <xdr:from>
      <xdr:col>7</xdr:col>
      <xdr:colOff>831850</xdr:colOff>
      <xdr:row>5</xdr:row>
      <xdr:rowOff>431800</xdr:rowOff>
    </xdr:from>
    <xdr:to>
      <xdr:col>8</xdr:col>
      <xdr:colOff>95250</xdr:colOff>
      <xdr:row>6</xdr:row>
      <xdr:rowOff>247650</xdr:rowOff>
    </xdr:to>
    <xdr:sp macro="" textlink="">
      <xdr:nvSpPr>
        <xdr:cNvPr id="4" name="テキスト ボックス 3"/>
        <xdr:cNvSpPr txBox="1"/>
      </xdr:nvSpPr>
      <xdr:spPr>
        <a:xfrm>
          <a:off x="7143750" y="23304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D-3</a:t>
          </a:r>
          <a:endParaRPr kumimoji="1" lang="ja-JP" altLang="en-US" sz="1100"/>
        </a:p>
      </xdr:txBody>
    </xdr:sp>
    <xdr:clientData/>
  </xdr:twoCellAnchor>
  <xdr:twoCellAnchor>
    <xdr:from>
      <xdr:col>8</xdr:col>
      <xdr:colOff>1022350</xdr:colOff>
      <xdr:row>3</xdr:row>
      <xdr:rowOff>730250</xdr:rowOff>
    </xdr:from>
    <xdr:to>
      <xdr:col>9</xdr:col>
      <xdr:colOff>63500</xdr:colOff>
      <xdr:row>4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8521700" y="14224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E-1</a:t>
          </a:r>
          <a:endParaRPr kumimoji="1" lang="ja-JP" altLang="en-US" sz="1100"/>
        </a:p>
      </xdr:txBody>
    </xdr:sp>
    <xdr:clientData/>
  </xdr:twoCellAnchor>
  <xdr:twoCellAnchor>
    <xdr:from>
      <xdr:col>8</xdr:col>
      <xdr:colOff>1022350</xdr:colOff>
      <xdr:row>4</xdr:row>
      <xdr:rowOff>431800</xdr:rowOff>
    </xdr:from>
    <xdr:to>
      <xdr:col>9</xdr:col>
      <xdr:colOff>63500</xdr:colOff>
      <xdr:row>5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8521700" y="18859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E-2</a:t>
          </a:r>
          <a:endParaRPr kumimoji="1" lang="ja-JP" altLang="en-US" sz="1100"/>
        </a:p>
      </xdr:txBody>
    </xdr:sp>
    <xdr:clientData/>
  </xdr:twoCellAnchor>
  <xdr:twoCellAnchor>
    <xdr:from>
      <xdr:col>8</xdr:col>
      <xdr:colOff>1022350</xdr:colOff>
      <xdr:row>5</xdr:row>
      <xdr:rowOff>431800</xdr:rowOff>
    </xdr:from>
    <xdr:to>
      <xdr:col>9</xdr:col>
      <xdr:colOff>63500</xdr:colOff>
      <xdr:row>6</xdr:row>
      <xdr:rowOff>247650</xdr:rowOff>
    </xdr:to>
    <xdr:sp macro="" textlink="">
      <xdr:nvSpPr>
        <xdr:cNvPr id="7" name="テキスト ボックス 6"/>
        <xdr:cNvSpPr txBox="1"/>
      </xdr:nvSpPr>
      <xdr:spPr>
        <a:xfrm>
          <a:off x="8521700" y="23304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E-3</a:t>
          </a:r>
          <a:endParaRPr kumimoji="1" lang="ja-JP" altLang="en-US" sz="1100"/>
        </a:p>
      </xdr:txBody>
    </xdr:sp>
    <xdr:clientData/>
  </xdr:twoCellAnchor>
  <xdr:twoCellAnchor>
    <xdr:from>
      <xdr:col>9</xdr:col>
      <xdr:colOff>787400</xdr:colOff>
      <xdr:row>3</xdr:row>
      <xdr:rowOff>730250</xdr:rowOff>
    </xdr:from>
    <xdr:to>
      <xdr:col>10</xdr:col>
      <xdr:colOff>76200</xdr:colOff>
      <xdr:row>4</xdr:row>
      <xdr:rowOff>228600</xdr:rowOff>
    </xdr:to>
    <xdr:sp macro="" textlink="">
      <xdr:nvSpPr>
        <xdr:cNvPr id="8" name="テキスト ボックス 7"/>
        <xdr:cNvSpPr txBox="1"/>
      </xdr:nvSpPr>
      <xdr:spPr>
        <a:xfrm>
          <a:off x="9696450" y="14224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F-1</a:t>
          </a:r>
          <a:endParaRPr kumimoji="1" lang="ja-JP" altLang="en-US" sz="1100"/>
        </a:p>
      </xdr:txBody>
    </xdr:sp>
    <xdr:clientData/>
  </xdr:twoCellAnchor>
  <xdr:twoCellAnchor>
    <xdr:from>
      <xdr:col>9</xdr:col>
      <xdr:colOff>787400</xdr:colOff>
      <xdr:row>4</xdr:row>
      <xdr:rowOff>431800</xdr:rowOff>
    </xdr:from>
    <xdr:to>
      <xdr:col>10</xdr:col>
      <xdr:colOff>76200</xdr:colOff>
      <xdr:row>5</xdr:row>
      <xdr:rowOff>247650</xdr:rowOff>
    </xdr:to>
    <xdr:sp macro="" textlink="">
      <xdr:nvSpPr>
        <xdr:cNvPr id="9" name="テキスト ボックス 8"/>
        <xdr:cNvSpPr txBox="1"/>
      </xdr:nvSpPr>
      <xdr:spPr>
        <a:xfrm>
          <a:off x="9696450" y="18859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F-2</a:t>
          </a:r>
          <a:endParaRPr kumimoji="1" lang="ja-JP" altLang="en-US" sz="1100"/>
        </a:p>
      </xdr:txBody>
    </xdr:sp>
    <xdr:clientData/>
  </xdr:twoCellAnchor>
  <xdr:twoCellAnchor>
    <xdr:from>
      <xdr:col>9</xdr:col>
      <xdr:colOff>787400</xdr:colOff>
      <xdr:row>5</xdr:row>
      <xdr:rowOff>431800</xdr:rowOff>
    </xdr:from>
    <xdr:to>
      <xdr:col>10</xdr:col>
      <xdr:colOff>76200</xdr:colOff>
      <xdr:row>6</xdr:row>
      <xdr:rowOff>247650</xdr:rowOff>
    </xdr:to>
    <xdr:sp macro="" textlink="">
      <xdr:nvSpPr>
        <xdr:cNvPr id="10" name="テキスト ボックス 9"/>
        <xdr:cNvSpPr txBox="1"/>
      </xdr:nvSpPr>
      <xdr:spPr>
        <a:xfrm>
          <a:off x="9696450" y="23304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F-3</a:t>
          </a:r>
          <a:endParaRPr kumimoji="1" lang="ja-JP" altLang="en-US" sz="1100"/>
        </a:p>
      </xdr:txBody>
    </xdr:sp>
    <xdr:clientData/>
  </xdr:twoCellAnchor>
  <xdr:twoCellAnchor>
    <xdr:from>
      <xdr:col>6</xdr:col>
      <xdr:colOff>933450</xdr:colOff>
      <xdr:row>3</xdr:row>
      <xdr:rowOff>730250</xdr:rowOff>
    </xdr:from>
    <xdr:to>
      <xdr:col>7</xdr:col>
      <xdr:colOff>63500</xdr:colOff>
      <xdr:row>4</xdr:row>
      <xdr:rowOff>228600</xdr:rowOff>
    </xdr:to>
    <xdr:sp macro="" textlink="">
      <xdr:nvSpPr>
        <xdr:cNvPr id="11" name="テキスト ボックス 10"/>
        <xdr:cNvSpPr txBox="1"/>
      </xdr:nvSpPr>
      <xdr:spPr>
        <a:xfrm>
          <a:off x="5924550" y="14224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C-1</a:t>
          </a:r>
          <a:endParaRPr kumimoji="1" lang="ja-JP" altLang="en-US" sz="1100"/>
        </a:p>
      </xdr:txBody>
    </xdr:sp>
    <xdr:clientData/>
  </xdr:twoCellAnchor>
  <xdr:twoCellAnchor>
    <xdr:from>
      <xdr:col>6</xdr:col>
      <xdr:colOff>933450</xdr:colOff>
      <xdr:row>4</xdr:row>
      <xdr:rowOff>425450</xdr:rowOff>
    </xdr:from>
    <xdr:to>
      <xdr:col>7</xdr:col>
      <xdr:colOff>63500</xdr:colOff>
      <xdr:row>5</xdr:row>
      <xdr:rowOff>241300</xdr:rowOff>
    </xdr:to>
    <xdr:sp macro="" textlink="">
      <xdr:nvSpPr>
        <xdr:cNvPr id="12" name="テキスト ボックス 11"/>
        <xdr:cNvSpPr txBox="1"/>
      </xdr:nvSpPr>
      <xdr:spPr>
        <a:xfrm>
          <a:off x="5924550" y="18796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C-2</a:t>
          </a:r>
          <a:endParaRPr kumimoji="1" lang="ja-JP" altLang="en-US" sz="1100"/>
        </a:p>
      </xdr:txBody>
    </xdr:sp>
    <xdr:clientData/>
  </xdr:twoCellAnchor>
  <xdr:twoCellAnchor>
    <xdr:from>
      <xdr:col>6</xdr:col>
      <xdr:colOff>933450</xdr:colOff>
      <xdr:row>5</xdr:row>
      <xdr:rowOff>431800</xdr:rowOff>
    </xdr:from>
    <xdr:to>
      <xdr:col>7</xdr:col>
      <xdr:colOff>63500</xdr:colOff>
      <xdr:row>6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5924550" y="23304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C-3</a:t>
          </a:r>
          <a:endParaRPr kumimoji="1" lang="ja-JP" altLang="en-US" sz="1100"/>
        </a:p>
      </xdr:txBody>
    </xdr:sp>
    <xdr:clientData/>
  </xdr:twoCellAnchor>
  <xdr:twoCellAnchor>
    <xdr:from>
      <xdr:col>3</xdr:col>
      <xdr:colOff>749300</xdr:colOff>
      <xdr:row>4</xdr:row>
      <xdr:rowOff>412750</xdr:rowOff>
    </xdr:from>
    <xdr:to>
      <xdr:col>4</xdr:col>
      <xdr:colOff>419100</xdr:colOff>
      <xdr:row>5</xdr:row>
      <xdr:rowOff>228600</xdr:rowOff>
    </xdr:to>
    <xdr:sp macro="" textlink="">
      <xdr:nvSpPr>
        <xdr:cNvPr id="14" name="テキスト ボックス 13"/>
        <xdr:cNvSpPr txBox="1"/>
      </xdr:nvSpPr>
      <xdr:spPr>
        <a:xfrm>
          <a:off x="3168650" y="18669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１</a:t>
          </a:r>
        </a:p>
      </xdr:txBody>
    </xdr:sp>
    <xdr:clientData/>
  </xdr:twoCellAnchor>
  <xdr:twoCellAnchor>
    <xdr:from>
      <xdr:col>3</xdr:col>
      <xdr:colOff>749300</xdr:colOff>
      <xdr:row>5</xdr:row>
      <xdr:rowOff>431800</xdr:rowOff>
    </xdr:from>
    <xdr:to>
      <xdr:col>4</xdr:col>
      <xdr:colOff>419100</xdr:colOff>
      <xdr:row>6</xdr:row>
      <xdr:rowOff>247650</xdr:rowOff>
    </xdr:to>
    <xdr:sp macro="" textlink="">
      <xdr:nvSpPr>
        <xdr:cNvPr id="15" name="テキスト ボックス 14"/>
        <xdr:cNvSpPr txBox="1"/>
      </xdr:nvSpPr>
      <xdr:spPr>
        <a:xfrm>
          <a:off x="3168650" y="23304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</a:t>
          </a:r>
        </a:p>
      </xdr:txBody>
    </xdr:sp>
    <xdr:clientData/>
  </xdr:twoCellAnchor>
  <xdr:twoCellAnchor>
    <xdr:from>
      <xdr:col>4</xdr:col>
      <xdr:colOff>781050</xdr:colOff>
      <xdr:row>3</xdr:row>
      <xdr:rowOff>711200</xdr:rowOff>
    </xdr:from>
    <xdr:to>
      <xdr:col>5</xdr:col>
      <xdr:colOff>120650</xdr:colOff>
      <xdr:row>4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3981450" y="14033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A-1</a:t>
          </a:r>
          <a:endParaRPr kumimoji="1" lang="ja-JP" altLang="en-US" sz="1100"/>
        </a:p>
      </xdr:txBody>
    </xdr:sp>
    <xdr:clientData/>
  </xdr:twoCellAnchor>
  <xdr:twoCellAnchor>
    <xdr:from>
      <xdr:col>4</xdr:col>
      <xdr:colOff>781050</xdr:colOff>
      <xdr:row>4</xdr:row>
      <xdr:rowOff>406400</xdr:rowOff>
    </xdr:from>
    <xdr:to>
      <xdr:col>5</xdr:col>
      <xdr:colOff>120650</xdr:colOff>
      <xdr:row>5</xdr:row>
      <xdr:rowOff>222250</xdr:rowOff>
    </xdr:to>
    <xdr:sp macro="" textlink="">
      <xdr:nvSpPr>
        <xdr:cNvPr id="17" name="テキスト ボックス 16"/>
        <xdr:cNvSpPr txBox="1"/>
      </xdr:nvSpPr>
      <xdr:spPr>
        <a:xfrm>
          <a:off x="3981450" y="186055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A-2</a:t>
          </a:r>
          <a:endParaRPr kumimoji="1" lang="ja-JP" altLang="en-US" sz="1100"/>
        </a:p>
      </xdr:txBody>
    </xdr:sp>
    <xdr:clientData/>
  </xdr:twoCellAnchor>
  <xdr:twoCellAnchor>
    <xdr:from>
      <xdr:col>4</xdr:col>
      <xdr:colOff>781050</xdr:colOff>
      <xdr:row>5</xdr:row>
      <xdr:rowOff>412750</xdr:rowOff>
    </xdr:from>
    <xdr:to>
      <xdr:col>5</xdr:col>
      <xdr:colOff>120650</xdr:colOff>
      <xdr:row>6</xdr:row>
      <xdr:rowOff>228600</xdr:rowOff>
    </xdr:to>
    <xdr:sp macro="" textlink="">
      <xdr:nvSpPr>
        <xdr:cNvPr id="18" name="テキスト ボックス 17"/>
        <xdr:cNvSpPr txBox="1"/>
      </xdr:nvSpPr>
      <xdr:spPr>
        <a:xfrm>
          <a:off x="3981450" y="2311400"/>
          <a:ext cx="45085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A-3</a:t>
          </a:r>
          <a:endParaRPr kumimoji="1" lang="ja-JP" altLang="en-US" sz="1100"/>
        </a:p>
      </xdr:txBody>
    </xdr:sp>
    <xdr:clientData/>
  </xdr:twoCellAnchor>
  <xdr:twoCellAnchor>
    <xdr:from>
      <xdr:col>2</xdr:col>
      <xdr:colOff>215900</xdr:colOff>
      <xdr:row>0</xdr:row>
      <xdr:rowOff>76200</xdr:rowOff>
    </xdr:from>
    <xdr:to>
      <xdr:col>5</xdr:col>
      <xdr:colOff>44450</xdr:colOff>
      <xdr:row>3</xdr:row>
      <xdr:rowOff>152400</xdr:rowOff>
    </xdr:to>
    <xdr:sp macro="" textlink="">
      <xdr:nvSpPr>
        <xdr:cNvPr id="19" name="角丸四角形吹き出し 18"/>
        <xdr:cNvSpPr/>
      </xdr:nvSpPr>
      <xdr:spPr>
        <a:xfrm>
          <a:off x="2400300" y="76200"/>
          <a:ext cx="1955800" cy="768350"/>
        </a:xfrm>
        <a:prstGeom prst="wedgeRoundRectCallout">
          <a:avLst>
            <a:gd name="adj1" fmla="val -31403"/>
            <a:gd name="adj2" fmla="val 6825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複数の借入れがある場合には、契約日が早い借入れから順に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C6" sqref="C6"/>
    </sheetView>
  </sheetViews>
  <sheetFormatPr defaultColWidth="9" defaultRowHeight="18" x14ac:dyDescent="0.55000000000000004"/>
  <cols>
    <col min="1" max="2" width="14.33203125" style="9" customWidth="1"/>
    <col min="3" max="3" width="3.08203125" style="9" customWidth="1"/>
    <col min="4" max="4" width="10.25" style="9" customWidth="1"/>
    <col min="5" max="5" width="14.58203125" style="9" customWidth="1"/>
    <col min="6" max="6" width="12" style="9" customWidth="1"/>
    <col min="7" max="7" width="17.33203125" style="9" customWidth="1"/>
    <col min="8" max="8" width="15.58203125" style="9" customWidth="1"/>
    <col min="9" max="9" width="18.5" style="9" customWidth="1"/>
    <col min="10" max="10" width="15.25" style="9" customWidth="1"/>
    <col min="11" max="11" width="18.75" style="9" customWidth="1"/>
    <col min="12" max="16384" width="9" style="9"/>
  </cols>
  <sheetData>
    <row r="1" spans="1:11" x14ac:dyDescent="0.55000000000000004">
      <c r="A1" s="8" t="s">
        <v>27</v>
      </c>
    </row>
    <row r="2" spans="1:11" x14ac:dyDescent="0.55000000000000004">
      <c r="A2" s="8" t="s">
        <v>3</v>
      </c>
    </row>
    <row r="3" spans="1:11" ht="18.5" thickBot="1" x14ac:dyDescent="0.6"/>
    <row r="4" spans="1:11" s="15" customFormat="1" ht="60" customHeight="1" x14ac:dyDescent="0.55000000000000004">
      <c r="A4" s="10" t="s">
        <v>0</v>
      </c>
      <c r="B4" s="10" t="s">
        <v>1</v>
      </c>
      <c r="C4" s="27" t="s">
        <v>14</v>
      </c>
      <c r="D4" s="28"/>
      <c r="E4" s="11" t="s">
        <v>4</v>
      </c>
      <c r="F4" s="12" t="s">
        <v>5</v>
      </c>
      <c r="G4" s="11" t="s">
        <v>6</v>
      </c>
      <c r="H4" s="11" t="s">
        <v>7</v>
      </c>
      <c r="I4" s="11" t="s">
        <v>8</v>
      </c>
      <c r="J4" s="13" t="s">
        <v>9</v>
      </c>
      <c r="K4" s="14" t="s">
        <v>10</v>
      </c>
    </row>
    <row r="5" spans="1:11" s="15" customFormat="1" ht="35.25" customHeight="1" x14ac:dyDescent="0.55000000000000004">
      <c r="A5" s="25" t="s">
        <v>33</v>
      </c>
      <c r="B5" s="26" t="s">
        <v>34</v>
      </c>
      <c r="C5" s="7" t="s">
        <v>11</v>
      </c>
      <c r="D5" s="17"/>
      <c r="E5" s="18"/>
      <c r="F5" s="19"/>
      <c r="G5" s="18"/>
      <c r="H5" s="1">
        <f>IF(E5&gt;2000000,G5*2000000/E5,G5)</f>
        <v>0</v>
      </c>
      <c r="I5" s="2">
        <f>IF(E5&gt;2000000,40000,40000*E5/2000000)</f>
        <v>0</v>
      </c>
      <c r="J5" s="3">
        <f>IF(H5&lt;I5,H5,I5)</f>
        <v>0</v>
      </c>
      <c r="K5" s="22">
        <f>SUM(J5:J7)</f>
        <v>0</v>
      </c>
    </row>
    <row r="6" spans="1:11" s="15" customFormat="1" ht="35.25" customHeight="1" x14ac:dyDescent="0.55000000000000004">
      <c r="A6" s="25"/>
      <c r="B6" s="26"/>
      <c r="C6" s="7" t="s">
        <v>12</v>
      </c>
      <c r="D6" s="17"/>
      <c r="E6" s="18"/>
      <c r="F6" s="20"/>
      <c r="G6" s="21"/>
      <c r="H6" s="1">
        <f>IFERROR(IF(E5&gt;=2000000,0,IF(E6&gt;E5,G6*(2000000-E5)/E6,G6*(2000000-E5)/E6)),0)</f>
        <v>0</v>
      </c>
      <c r="I6" s="1">
        <f>IF(E6="",0,IF(E5&gt;=2000000,0,IF(E6&gt;E5,40000*(2000000-E5)/2000000,40000*(2000000-E5)/2000000)))</f>
        <v>0</v>
      </c>
      <c r="J6" s="3">
        <f>IF(H6&lt;I6,H6,I6)</f>
        <v>0</v>
      </c>
      <c r="K6" s="23"/>
    </row>
    <row r="7" spans="1:11" s="15" customFormat="1" ht="35.25" customHeight="1" thickBot="1" x14ac:dyDescent="0.6">
      <c r="A7" s="25"/>
      <c r="B7" s="26"/>
      <c r="C7" s="7" t="s">
        <v>13</v>
      </c>
      <c r="D7" s="6"/>
      <c r="E7" s="4"/>
      <c r="F7" s="5"/>
      <c r="G7" s="4"/>
      <c r="H7" s="1">
        <f>IFERROR(IF(SUM(E5,E6)&gt;2000000,0,IF(E7&gt;=(2000000-SUM(E5,E6)),G7*(2000000-SUM(E5,E6))/E7,G7)),0)</f>
        <v>0</v>
      </c>
      <c r="I7" s="2">
        <f>IFERROR(IF(SUM(E5,E6)&gt;2000000,0,IF(E7&gt;=(2000000-SUM(E5,E6)),40000*((2000000-SUM(E5,E6))/2000000),40000*(E7/2000000))),0)</f>
        <v>0</v>
      </c>
      <c r="J7" s="3">
        <f>IF(H7&lt;I7,H7,I7)</f>
        <v>0</v>
      </c>
      <c r="K7" s="24"/>
    </row>
    <row r="9" spans="1:11" x14ac:dyDescent="0.55000000000000004">
      <c r="A9" s="16" t="s">
        <v>30</v>
      </c>
    </row>
    <row r="10" spans="1:11" x14ac:dyDescent="0.55000000000000004">
      <c r="A10" s="16" t="s">
        <v>26</v>
      </c>
    </row>
    <row r="11" spans="1:11" x14ac:dyDescent="0.55000000000000004">
      <c r="A11" s="16"/>
    </row>
    <row r="12" spans="1:11" x14ac:dyDescent="0.55000000000000004">
      <c r="A12" s="16" t="s">
        <v>31</v>
      </c>
    </row>
    <row r="13" spans="1:11" x14ac:dyDescent="0.55000000000000004">
      <c r="A13" s="16" t="s">
        <v>23</v>
      </c>
    </row>
    <row r="14" spans="1:11" x14ac:dyDescent="0.55000000000000004">
      <c r="A14" s="9" t="s">
        <v>15</v>
      </c>
    </row>
    <row r="15" spans="1:11" x14ac:dyDescent="0.55000000000000004">
      <c r="A15" s="9" t="s">
        <v>2</v>
      </c>
    </row>
    <row r="16" spans="1:11" x14ac:dyDescent="0.55000000000000004">
      <c r="A16" s="16" t="s">
        <v>24</v>
      </c>
    </row>
    <row r="17" spans="1:1" x14ac:dyDescent="0.55000000000000004">
      <c r="A17" s="9" t="s">
        <v>16</v>
      </c>
    </row>
    <row r="18" spans="1:1" x14ac:dyDescent="0.55000000000000004">
      <c r="A18" s="9" t="s">
        <v>17</v>
      </c>
    </row>
    <row r="20" spans="1:1" x14ac:dyDescent="0.55000000000000004">
      <c r="A20" s="16" t="s">
        <v>25</v>
      </c>
    </row>
    <row r="21" spans="1:1" x14ac:dyDescent="0.55000000000000004">
      <c r="A21" s="9" t="s">
        <v>18</v>
      </c>
    </row>
    <row r="22" spans="1:1" x14ac:dyDescent="0.55000000000000004">
      <c r="A22" s="9" t="s">
        <v>19</v>
      </c>
    </row>
    <row r="23" spans="1:1" x14ac:dyDescent="0.55000000000000004">
      <c r="A23" s="9" t="s">
        <v>20</v>
      </c>
    </row>
    <row r="24" spans="1:1" x14ac:dyDescent="0.55000000000000004">
      <c r="A24" s="9" t="s">
        <v>21</v>
      </c>
    </row>
    <row r="25" spans="1:1" x14ac:dyDescent="0.55000000000000004">
      <c r="A25" s="9" t="s">
        <v>22</v>
      </c>
    </row>
    <row r="27" spans="1:1" x14ac:dyDescent="0.55000000000000004">
      <c r="A27" s="16" t="s">
        <v>32</v>
      </c>
    </row>
    <row r="28" spans="1:1" x14ac:dyDescent="0.55000000000000004">
      <c r="A28" s="9" t="s">
        <v>28</v>
      </c>
    </row>
    <row r="29" spans="1:1" x14ac:dyDescent="0.55000000000000004">
      <c r="A29" s="9" t="s">
        <v>29</v>
      </c>
    </row>
  </sheetData>
  <sheetProtection algorithmName="SHA-512" hashValue="D04bs2Tx++ATQsAo2TPUYpEq4QI0jUFwvNBsjOQ2SFU2CJNBuN0uqElvDKyPbkB13LdCgHvTabnXI/24g13LtQ==" saltValue="HG9cq0ILeNRXcRTgjSQRtg==" spinCount="100000" sheet="1" selectLockedCells="1"/>
  <mergeCells count="4">
    <mergeCell ref="K5:K7"/>
    <mergeCell ref="A5:A7"/>
    <mergeCell ref="B5:B7"/>
    <mergeCell ref="C4:D4"/>
  </mergeCells>
  <phoneticPr fontId="2"/>
  <conditionalFormatting sqref="C6:J6">
    <cfRule type="expression" dxfId="1" priority="2">
      <formula>$E$5&gt;=2000000</formula>
    </cfRule>
  </conditionalFormatting>
  <conditionalFormatting sqref="C7:J7">
    <cfRule type="expression" dxfId="0" priority="1">
      <formula>SUM($E$5:$E$6)&gt;=2000000</formula>
    </cfRule>
  </conditionalFormatting>
  <dataValidations count="2">
    <dataValidation type="custom" allowBlank="1" showInputMessage="1" showErrorMessage="1" sqref="C6:J6">
      <formula1>$E$5&lt;=2000000</formula1>
    </dataValidation>
    <dataValidation type="custom" allowBlank="1" showInputMessage="1" showErrorMessage="1" sqref="C7:J7">
      <formula1>SUM($E$5,$E$6)&lt;=2000000</formula1>
    </dataValidation>
  </dataValidations>
  <pageMargins left="0.70866141732283472" right="0.70866141732283472" top="0.74803149606299213" bottom="0.35433070866141736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深谷市役所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深谷市役所</dc:creator>
  <cp:lastModifiedBy>深谷市役所</cp:lastModifiedBy>
  <cp:lastPrinted>2023-09-27T04:31:33Z</cp:lastPrinted>
  <dcterms:created xsi:type="dcterms:W3CDTF">2023-09-19T07:40:44Z</dcterms:created>
  <dcterms:modified xsi:type="dcterms:W3CDTF">2024-01-05T04:06:57Z</dcterms:modified>
</cp:coreProperties>
</file>