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17.0.13\部門\2024年度\104300000_環境水道部\104300030_環境課\21_環境保全係\01_公害届出\県条例関係届出書作成シート　R7.1.30作成\"/>
    </mc:Choice>
  </mc:AlternateContent>
  <xr:revisionPtr revIDLastSave="0" documentId="13_ncr:1_{4B8A74EB-123D-4F36-8A9C-3DC1EE4CB957}" xr6:coauthVersionLast="47" xr6:coauthVersionMax="47" xr10:uidLastSave="{00000000-0000-0000-0000-000000000000}"/>
  <bookViews>
    <workbookView xWindow="-108" yWindow="-108" windowWidth="23256" windowHeight="13896" xr2:uid="{00000000-000D-0000-FFFF-FFFF00000000}"/>
  </bookViews>
  <sheets>
    <sheet name="事業者情報" sheetId="1" r:id="rId1"/>
    <sheet name="設置" sheetId="10" r:id="rId2"/>
    <sheet name="数変" sheetId="11" r:id="rId3"/>
    <sheet name="防変" sheetId="12" r:id="rId4"/>
    <sheet name="名変" sheetId="13" r:id="rId5"/>
    <sheet name="廃止" sheetId="16" r:id="rId6"/>
    <sheet name="承継" sheetId="15" r:id="rId7"/>
    <sheet name="敷地・配置" sheetId="8" r:id="rId8"/>
    <sheet name="リスト" sheetId="9" r:id="rId9"/>
  </sheets>
  <definedNames>
    <definedName name="_xlnm.Print_Area" localSheetId="6">承継!$B$1:$H$23</definedName>
    <definedName name="_xlnm.Print_Area" localSheetId="2">数変!$B$1:$J$26</definedName>
    <definedName name="_xlnm.Print_Area" localSheetId="1">設置!$B$1:$G$40</definedName>
    <definedName name="_xlnm.Print_Area" localSheetId="5">廃止!$B$1:$G$22</definedName>
    <definedName name="_xlnm.Print_Area" localSheetId="7">敷地・配置!$A$1:$AI$61</definedName>
    <definedName name="_xlnm.Print_Area" localSheetId="3">防変!$B$1:$G$21</definedName>
    <definedName name="_xlnm.Print_Area" localSheetId="4">名変!$B$1:$G$21</definedName>
    <definedName name="souon" localSheetId="5">リスト!#REF!</definedName>
    <definedName name="souon">リスト!#REF!</definedName>
    <definedName name="振動" localSheetId="5">OFFSET(リスト!#REF!,1,0,COUNTA(リスト!#REF!),1)</definedName>
    <definedName name="振動">OFFSET(リスト!#REF!,1,0,COUNTA(リスト!#REF!),1)</definedName>
    <definedName name="騒音" localSheetId="5">OFFSET(リスト!#REF!,1,0,COUNTA(リスト!#REF!),1)</definedName>
    <definedName name="騒音">OFFSET(リスト!#REF!,1,0,COUNTA(リスト!#REF!),1)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 l="1"/>
  <c r="A102" i="1"/>
  <c r="C21" i="16"/>
  <c r="C20" i="16"/>
  <c r="B27" i="1"/>
  <c r="C8" i="1"/>
  <c r="D15" i="15"/>
  <c r="C15" i="16"/>
  <c r="C15" i="13"/>
  <c r="B102" i="1"/>
  <c r="F102" i="1"/>
  <c r="B25" i="1" l="1"/>
  <c r="B26" i="1"/>
  <c r="D19" i="1"/>
  <c r="D18" i="1"/>
  <c r="C20" i="1"/>
  <c r="D22" i="15"/>
  <c r="D21" i="15"/>
  <c r="D20" i="15"/>
  <c r="D17" i="15"/>
  <c r="D16" i="15"/>
  <c r="G11" i="15"/>
  <c r="G10" i="15"/>
  <c r="G9" i="15"/>
  <c r="G8" i="15"/>
  <c r="C17" i="16"/>
  <c r="C16" i="16"/>
  <c r="F11" i="16"/>
  <c r="F10" i="16"/>
  <c r="F9" i="16"/>
  <c r="F8" i="16"/>
  <c r="C20" i="13"/>
  <c r="C19" i="13"/>
  <c r="C18" i="13"/>
  <c r="D17" i="13"/>
  <c r="D16" i="13"/>
  <c r="F11" i="13"/>
  <c r="F10" i="13"/>
  <c r="F9" i="13"/>
  <c r="F8" i="13"/>
  <c r="C17" i="12"/>
  <c r="C16" i="12"/>
  <c r="C15" i="12"/>
  <c r="F11" i="12"/>
  <c r="F10" i="12"/>
  <c r="F9" i="12"/>
  <c r="F8" i="12"/>
  <c r="C2" i="12"/>
  <c r="B1" i="12" s="1"/>
  <c r="J24" i="11"/>
  <c r="I24" i="11"/>
  <c r="H24" i="11"/>
  <c r="G24" i="11"/>
  <c r="F24" i="11"/>
  <c r="E24" i="11"/>
  <c r="D24" i="11"/>
  <c r="C24" i="11"/>
  <c r="B24" i="11"/>
  <c r="J23" i="11"/>
  <c r="I23" i="11"/>
  <c r="H23" i="11"/>
  <c r="G23" i="11"/>
  <c r="F23" i="11"/>
  <c r="E23" i="11"/>
  <c r="D23" i="11"/>
  <c r="C23" i="11"/>
  <c r="B23" i="11"/>
  <c r="J22" i="11"/>
  <c r="I22" i="11"/>
  <c r="H22" i="11"/>
  <c r="G22" i="11"/>
  <c r="F22" i="11"/>
  <c r="E22" i="11"/>
  <c r="D22" i="11"/>
  <c r="C22" i="11"/>
  <c r="B22" i="11"/>
  <c r="C16" i="11"/>
  <c r="C15" i="11"/>
  <c r="H11" i="11"/>
  <c r="H10" i="11"/>
  <c r="H9" i="11"/>
  <c r="H8" i="11"/>
  <c r="B2" i="11"/>
  <c r="B14" i="11" s="1"/>
  <c r="E55" i="10"/>
  <c r="C55" i="10"/>
  <c r="E54" i="10"/>
  <c r="C54" i="10"/>
  <c r="E53" i="10"/>
  <c r="C53" i="10"/>
  <c r="E52" i="10"/>
  <c r="C52" i="10"/>
  <c r="E51" i="10"/>
  <c r="C51" i="10"/>
  <c r="E50" i="10"/>
  <c r="C50" i="10"/>
  <c r="E49" i="10"/>
  <c r="C49" i="10"/>
  <c r="E48" i="10"/>
  <c r="C48" i="10"/>
  <c r="E47" i="10"/>
  <c r="C47" i="10"/>
  <c r="E38" i="10"/>
  <c r="C38" i="10"/>
  <c r="E37" i="10"/>
  <c r="C37" i="10"/>
  <c r="E36" i="10"/>
  <c r="C36" i="10"/>
  <c r="E35" i="10"/>
  <c r="C35" i="10"/>
  <c r="E34" i="10"/>
  <c r="C34" i="10"/>
  <c r="E33" i="10"/>
  <c r="C33" i="10"/>
  <c r="E32" i="10"/>
  <c r="C32" i="10"/>
  <c r="E31" i="10"/>
  <c r="C31" i="10"/>
  <c r="E30" i="10"/>
  <c r="C30" i="10"/>
  <c r="C18" i="10"/>
  <c r="C17" i="10"/>
  <c r="C16" i="10"/>
  <c r="C15" i="10"/>
  <c r="F11" i="10"/>
  <c r="F10" i="10"/>
  <c r="F9" i="10"/>
  <c r="F8" i="10"/>
  <c r="C2" i="10"/>
  <c r="B55" i="10" s="1"/>
  <c r="C9" i="1"/>
  <c r="G4" i="16"/>
  <c r="C13" i="1" l="1"/>
  <c r="C19" i="10"/>
  <c r="C19" i="12"/>
  <c r="B18" i="12"/>
  <c r="B19" i="10"/>
  <c r="B43" i="10" s="1"/>
  <c r="B30" i="10"/>
  <c r="B14" i="12"/>
  <c r="B21" i="12"/>
  <c r="B57" i="10"/>
  <c r="B14" i="10"/>
  <c r="B1" i="10"/>
  <c r="B38" i="10"/>
  <c r="H4" i="11"/>
  <c r="B26" i="11"/>
  <c r="F4" i="15"/>
  <c r="F4" i="12"/>
  <c r="B40" i="10"/>
  <c r="B47" i="10"/>
  <c r="B1" i="11"/>
  <c r="E4" i="13"/>
  <c r="E4" i="10"/>
  <c r="B26" i="10" l="1"/>
</calcChain>
</file>

<file path=xl/sharedStrings.xml><?xml version="1.0" encoding="utf-8"?>
<sst xmlns="http://schemas.openxmlformats.org/spreadsheetml/2006/main" count="440" uniqueCount="231">
  <si>
    <t>工場又は事業場の名称</t>
  </si>
  <si>
    <t>工場又は事業場の所在地</t>
  </si>
  <si>
    <t>工場又は事業場の事業内容</t>
  </si>
  <si>
    <t>常時使用する従業員数</t>
  </si>
  <si>
    <t>数</t>
  </si>
  <si>
    <t>使用開始時刻</t>
  </si>
  <si>
    <t>（時・分）</t>
  </si>
  <si>
    <t>使用終了時刻</t>
  </si>
  <si>
    <t>氏名又は名称</t>
    <rPh sb="0" eb="2">
      <t>シメイ</t>
    </rPh>
    <rPh sb="2" eb="3">
      <t>マタ</t>
    </rPh>
    <rPh sb="4" eb="6">
      <t>メイショウ</t>
    </rPh>
    <phoneticPr fontId="1"/>
  </si>
  <si>
    <t>住所</t>
    <rPh sb="0" eb="2">
      <t>ジュウショ</t>
    </rPh>
    <phoneticPr fontId="1"/>
  </si>
  <si>
    <t>法人の場合は代表者氏名</t>
    <rPh sb="0" eb="2">
      <t>ホウジン</t>
    </rPh>
    <rPh sb="3" eb="5">
      <t>バアイ</t>
    </rPh>
    <rPh sb="6" eb="9">
      <t>ダイヒョウシャ</t>
    </rPh>
    <rPh sb="9" eb="11">
      <t>シメイ</t>
    </rPh>
    <phoneticPr fontId="1"/>
  </si>
  <si>
    <t>設置日</t>
    <rPh sb="0" eb="2">
      <t>セッチ</t>
    </rPh>
    <rPh sb="2" eb="3">
      <t>ビ</t>
    </rPh>
    <phoneticPr fontId="1"/>
  </si>
  <si>
    <t>届出日</t>
    <rPh sb="0" eb="2">
      <t>トドケデ</t>
    </rPh>
    <rPh sb="2" eb="3">
      <t>ビ</t>
    </rPh>
    <phoneticPr fontId="1"/>
  </si>
  <si>
    <t>内容</t>
    <rPh sb="0" eb="2">
      <t>ナイヨウ</t>
    </rPh>
    <phoneticPr fontId="1"/>
  </si>
  <si>
    <t>※整理番号</t>
  </si>
  <si>
    <t>※受理年月日</t>
  </si>
  <si>
    <t>年　　月　　日</t>
  </si>
  <si>
    <t>※施設番号</t>
  </si>
  <si>
    <t>※審査結果</t>
  </si>
  <si>
    <t>※　　備　　考</t>
  </si>
  <si>
    <t/>
  </si>
  <si>
    <t xml:space="preserve"> </t>
  </si>
  <si>
    <t>1 木材加工機械_ｲ 帯のこ盤</t>
  </si>
  <si>
    <t>1 木材加工機械</t>
  </si>
  <si>
    <t>ｲ 帯のこ盤</t>
  </si>
  <si>
    <t>製材用:定格出力15kw未満､木工用:定格出力2.25kw未満</t>
  </si>
  <si>
    <t>1 木材加工機械_ﾛ 丸のこ盤</t>
  </si>
  <si>
    <t>ﾛ 丸のこ盤</t>
  </si>
  <si>
    <t>1 木材加工機械_ﾊ かんな盤</t>
  </si>
  <si>
    <t>ﾊ かんな盤</t>
  </si>
  <si>
    <t>定格出力2.25kw未満</t>
  </si>
  <si>
    <t>2 合成樹脂用粉砕機</t>
  </si>
  <si>
    <t xml:space="preserve">3 ﾍﾟﾚﾀｲｻﾞｰ_ </t>
  </si>
  <si>
    <t>3 ﾍﾟﾚﾀｲｻﾞｰ</t>
  </si>
  <si>
    <t>4 ｺﾙｹﾞｰﾄﾏｼﾝ</t>
  </si>
  <si>
    <t>5 ｼｪｲｸｱｳﾄﾏｼﾝ</t>
  </si>
  <si>
    <t xml:space="preserve">6 ﾀﾞｲｶｽﾄ機_ </t>
  </si>
  <si>
    <t>6 ﾀﾞｲｶｽﾄ機</t>
  </si>
  <si>
    <t>7 冷却塔</t>
  </si>
  <si>
    <t>定格出力0.75kw以上</t>
  </si>
  <si>
    <t>1 ｼｪｲｸｱｳﾄﾏｼﾝ</t>
  </si>
  <si>
    <t>2 ｵｼﾚｲﾃｨﾝｸﾞｺﾝﾍﾞｱ</t>
  </si>
  <si>
    <t>公害</t>
    <rPh sb="0" eb="2">
      <t>コウガイ</t>
    </rPh>
    <phoneticPr fontId="3"/>
  </si>
  <si>
    <t>根拠</t>
    <rPh sb="0" eb="2">
      <t>コンキョ</t>
    </rPh>
    <phoneticPr fontId="3"/>
  </si>
  <si>
    <t>条件</t>
    <rPh sb="0" eb="2">
      <t>ジョウケン</t>
    </rPh>
    <phoneticPr fontId="3"/>
  </si>
  <si>
    <t>騒音</t>
    <rPh sb="0" eb="2">
      <t>ソウオン</t>
    </rPh>
    <phoneticPr fontId="3"/>
  </si>
  <si>
    <t>県条例</t>
    <rPh sb="0" eb="1">
      <t>ケン</t>
    </rPh>
    <rPh sb="1" eb="3">
      <t>ジョウレイ</t>
    </rPh>
    <phoneticPr fontId="3"/>
  </si>
  <si>
    <t>振動</t>
    <rPh sb="0" eb="2">
      <t>シンドウ</t>
    </rPh>
    <phoneticPr fontId="3"/>
  </si>
  <si>
    <t>項目</t>
    <rPh sb="0" eb="2">
      <t>コウモク</t>
    </rPh>
    <phoneticPr fontId="3"/>
  </si>
  <si>
    <t>細目</t>
    <rPh sb="0" eb="2">
      <t>サイモク</t>
    </rPh>
    <phoneticPr fontId="3"/>
  </si>
  <si>
    <t>変更・廃止日</t>
    <rPh sb="0" eb="2">
      <t>ヘンコウ</t>
    </rPh>
    <rPh sb="3" eb="5">
      <t>ハイシ</t>
    </rPh>
    <rPh sb="5" eb="6">
      <t>ビ</t>
    </rPh>
    <phoneticPr fontId="1"/>
  </si>
  <si>
    <t>分類</t>
    <rPh sb="0" eb="2">
      <t>ブンルイ</t>
    </rPh>
    <phoneticPr fontId="1"/>
  </si>
  <si>
    <t>届出者</t>
    <rPh sb="0" eb="2">
      <t>トドケデ</t>
    </rPh>
    <rPh sb="2" eb="3">
      <t>シャ</t>
    </rPh>
    <phoneticPr fontId="1"/>
  </si>
  <si>
    <t>法人にあってはその代表者の氏名</t>
    <phoneticPr fontId="1"/>
  </si>
  <si>
    <t>氏名又は名称 及び 住所 並びに</t>
    <phoneticPr fontId="1"/>
  </si>
  <si>
    <t>（電話番号</t>
    <rPh sb="1" eb="3">
      <t>デンワ</t>
    </rPh>
    <rPh sb="3" eb="5">
      <t>バンゴウ</t>
    </rPh>
    <phoneticPr fontId="1"/>
  </si>
  <si>
    <t>指定騒音施設設置届出書</t>
    <rPh sb="0" eb="2">
      <t>シテイ</t>
    </rPh>
    <rPh sb="2" eb="4">
      <t>ソウオン</t>
    </rPh>
    <rPh sb="4" eb="6">
      <t>シセツ</t>
    </rPh>
    <rPh sb="6" eb="8">
      <t>セッチ</t>
    </rPh>
    <rPh sb="8" eb="11">
      <t>トドケデショ</t>
    </rPh>
    <phoneticPr fontId="1"/>
  </si>
  <si>
    <t>指定騒音作業開始届出書</t>
    <rPh sb="0" eb="2">
      <t>シテイ</t>
    </rPh>
    <rPh sb="2" eb="4">
      <t>ソウオン</t>
    </rPh>
    <rPh sb="4" eb="6">
      <t>サギョウ</t>
    </rPh>
    <rPh sb="6" eb="8">
      <t>カイシ</t>
    </rPh>
    <rPh sb="8" eb="11">
      <t>トドケデショ</t>
    </rPh>
    <phoneticPr fontId="1"/>
  </si>
  <si>
    <t>指定騒音施設使用届出書</t>
    <rPh sb="0" eb="2">
      <t>シテイ</t>
    </rPh>
    <rPh sb="2" eb="4">
      <t>ソウオン</t>
    </rPh>
    <rPh sb="4" eb="6">
      <t>シセツ</t>
    </rPh>
    <rPh sb="6" eb="8">
      <t>シヨウ</t>
    </rPh>
    <rPh sb="8" eb="11">
      <t>トドケデショ</t>
    </rPh>
    <phoneticPr fontId="1"/>
  </si>
  <si>
    <t>指定騒音作業実施届出書</t>
    <rPh sb="0" eb="2">
      <t>シテイ</t>
    </rPh>
    <rPh sb="2" eb="4">
      <t>ソウオン</t>
    </rPh>
    <rPh sb="4" eb="6">
      <t>サギョウ</t>
    </rPh>
    <rPh sb="6" eb="8">
      <t>ジッシ</t>
    </rPh>
    <rPh sb="8" eb="11">
      <t>トドケデショ</t>
    </rPh>
    <phoneticPr fontId="1"/>
  </si>
  <si>
    <t>別紙のとおり</t>
    <rPh sb="0" eb="2">
      <t>ベッシ</t>
    </rPh>
    <phoneticPr fontId="1"/>
  </si>
  <si>
    <t>３０人</t>
    <rPh sb="2" eb="3">
      <t>ニン</t>
    </rPh>
    <phoneticPr fontId="1"/>
  </si>
  <si>
    <t>指定施設等の区分</t>
    <rPh sb="0" eb="2">
      <t>シテイ</t>
    </rPh>
    <rPh sb="2" eb="4">
      <t>シセツ</t>
    </rPh>
    <rPh sb="4" eb="5">
      <t>トウ</t>
    </rPh>
    <rPh sb="6" eb="8">
      <t>クブン</t>
    </rPh>
    <phoneticPr fontId="1"/>
  </si>
  <si>
    <t>＜＜＜＜＜</t>
    <phoneticPr fontId="1"/>
  </si>
  <si>
    <t>指定騒音施設の種類ごとの数変更届出書</t>
    <rPh sb="0" eb="2">
      <t>シテイ</t>
    </rPh>
    <rPh sb="2" eb="4">
      <t>ソウオン</t>
    </rPh>
    <rPh sb="4" eb="6">
      <t>シセツ</t>
    </rPh>
    <rPh sb="7" eb="9">
      <t>シュルイ</t>
    </rPh>
    <rPh sb="12" eb="13">
      <t>カズ</t>
    </rPh>
    <rPh sb="13" eb="15">
      <t>ヘンコウ</t>
    </rPh>
    <rPh sb="15" eb="18">
      <t>トドケデショ</t>
    </rPh>
    <phoneticPr fontId="1"/>
  </si>
  <si>
    <t>指定騒音作業の種類変更届出書</t>
    <rPh sb="0" eb="2">
      <t>シテイ</t>
    </rPh>
    <rPh sb="2" eb="4">
      <t>ソウオン</t>
    </rPh>
    <rPh sb="4" eb="6">
      <t>サギョウ</t>
    </rPh>
    <rPh sb="7" eb="9">
      <t>シュルイ</t>
    </rPh>
    <rPh sb="9" eb="11">
      <t>ヘンコウ</t>
    </rPh>
    <rPh sb="11" eb="14">
      <t>トドケデショ</t>
    </rPh>
    <phoneticPr fontId="1"/>
  </si>
  <si>
    <t>様式第12号（第40条関係）</t>
    <phoneticPr fontId="1"/>
  </si>
  <si>
    <t>様式第18号（第42条関係）</t>
    <phoneticPr fontId="1"/>
  </si>
  <si>
    <t>様式第20号（第43条関係）</t>
    <phoneticPr fontId="1"/>
  </si>
  <si>
    <t>指定施設等承継届出書</t>
    <rPh sb="0" eb="2">
      <t>シテイ</t>
    </rPh>
    <rPh sb="2" eb="4">
      <t>シセツ</t>
    </rPh>
    <rPh sb="4" eb="5">
      <t>トウ</t>
    </rPh>
    <rPh sb="5" eb="7">
      <t>ショウケイ</t>
    </rPh>
    <rPh sb="7" eb="10">
      <t>トドケデショ</t>
    </rPh>
    <phoneticPr fontId="1"/>
  </si>
  <si>
    <t>　指定施設（指定騒音作業）にかかる届出者の地位を承継したので、埼玉県生活環境保全条例第58条第5項の規定により、次の通り届け出ます。</t>
    <rPh sb="1" eb="3">
      <t>シテイ</t>
    </rPh>
    <rPh sb="3" eb="5">
      <t>シセツ</t>
    </rPh>
    <rPh sb="6" eb="8">
      <t>シテイ</t>
    </rPh>
    <rPh sb="8" eb="10">
      <t>ソウオン</t>
    </rPh>
    <rPh sb="10" eb="12">
      <t>サギョウ</t>
    </rPh>
    <rPh sb="17" eb="19">
      <t>トドケデ</t>
    </rPh>
    <rPh sb="19" eb="20">
      <t>シャ</t>
    </rPh>
    <rPh sb="21" eb="23">
      <t>チイ</t>
    </rPh>
    <rPh sb="24" eb="26">
      <t>ショウケイ</t>
    </rPh>
    <rPh sb="31" eb="34">
      <t>サイタマケン</t>
    </rPh>
    <rPh sb="34" eb="36">
      <t>セイカツ</t>
    </rPh>
    <rPh sb="36" eb="38">
      <t>カンキョウ</t>
    </rPh>
    <rPh sb="38" eb="40">
      <t>ホゼン</t>
    </rPh>
    <rPh sb="40" eb="42">
      <t>ジョウレイ</t>
    </rPh>
    <rPh sb="42" eb="43">
      <t>ダイ</t>
    </rPh>
    <rPh sb="45" eb="46">
      <t>ジョウ</t>
    </rPh>
    <rPh sb="46" eb="47">
      <t>ダイ</t>
    </rPh>
    <rPh sb="48" eb="49">
      <t>コウ</t>
    </rPh>
    <rPh sb="50" eb="52">
      <t>キテイ</t>
    </rPh>
    <rPh sb="56" eb="57">
      <t>ツギ</t>
    </rPh>
    <rPh sb="58" eb="59">
      <t>トオ</t>
    </rPh>
    <rPh sb="60" eb="61">
      <t>トド</t>
    </rPh>
    <rPh sb="62" eb="63">
      <t>デ</t>
    </rPh>
    <phoneticPr fontId="1"/>
  </si>
  <si>
    <t>氏名等変更届出書</t>
    <rPh sb="0" eb="2">
      <t>シメイ</t>
    </rPh>
    <rPh sb="2" eb="3">
      <t>トウ</t>
    </rPh>
    <rPh sb="3" eb="5">
      <t>ヘンコウ</t>
    </rPh>
    <rPh sb="5" eb="8">
      <t>トドケデショ</t>
    </rPh>
    <phoneticPr fontId="1"/>
  </si>
  <si>
    <t>騒音の防止の方法変更届出書</t>
    <rPh sb="0" eb="2">
      <t>ソウオン</t>
    </rPh>
    <rPh sb="3" eb="5">
      <t>ボウシ</t>
    </rPh>
    <rPh sb="6" eb="8">
      <t>ホウホウ</t>
    </rPh>
    <rPh sb="8" eb="10">
      <t>ヘンコウ</t>
    </rPh>
    <rPh sb="10" eb="13">
      <t>トドケデショ</t>
    </rPh>
    <phoneticPr fontId="1"/>
  </si>
  <si>
    <t>工場又は事業場における施設番号</t>
  </si>
  <si>
    <t>設置年月日</t>
  </si>
  <si>
    <t>工事開始予定年月日</t>
  </si>
  <si>
    <t>使用開始予定年月日</t>
  </si>
  <si>
    <t>施設数</t>
  </si>
  <si>
    <t>施設番号</t>
    <rPh sb="0" eb="2">
      <t>シセツ</t>
    </rPh>
    <rPh sb="2" eb="4">
      <t>バンゴウ</t>
    </rPh>
    <phoneticPr fontId="1"/>
  </si>
  <si>
    <t>様式No.</t>
    <rPh sb="0" eb="2">
      <t>ヨウシキ</t>
    </rPh>
    <phoneticPr fontId="1"/>
  </si>
  <si>
    <t>条</t>
    <rPh sb="0" eb="1">
      <t>ジョウ</t>
    </rPh>
    <phoneticPr fontId="1"/>
  </si>
  <si>
    <t>変更前</t>
    <rPh sb="0" eb="2">
      <t>ヘンコウ</t>
    </rPh>
    <rPh sb="2" eb="3">
      <t>マエ</t>
    </rPh>
    <phoneticPr fontId="1"/>
  </si>
  <si>
    <t>深谷市長　殿</t>
    <rPh sb="0" eb="4">
      <t>フカヤシチョウ</t>
    </rPh>
    <phoneticPr fontId="1"/>
  </si>
  <si>
    <t>指定振動施設の種類、型式、公称能力、数、使用開始・終了時刻及び振動の防止の方法</t>
    <phoneticPr fontId="1"/>
  </si>
  <si>
    <t>指定騒音施設（指定騒音作業）の種類、型式、公称能力、数、使用開始・終了時間及び騒音の防止の方法</t>
    <phoneticPr fontId="1"/>
  </si>
  <si>
    <t xml:space="preserve">指定騒音施設（指定騒音作業）の種類  </t>
    <phoneticPr fontId="1"/>
  </si>
  <si>
    <t>指定振動施設の種類</t>
    <phoneticPr fontId="1"/>
  </si>
  <si>
    <t>様式第12号（第40条関係）</t>
    <phoneticPr fontId="1"/>
  </si>
  <si>
    <t>様式第15号（第41条関係）</t>
    <phoneticPr fontId="1"/>
  </si>
  <si>
    <t>変更前</t>
    <rPh sb="0" eb="2">
      <t>ヘンコウ</t>
    </rPh>
    <rPh sb="2" eb="3">
      <t>マエ</t>
    </rPh>
    <phoneticPr fontId="1"/>
  </si>
  <si>
    <t>変更後</t>
    <rPh sb="0" eb="2">
      <t>ヘンコウ</t>
    </rPh>
    <rPh sb="2" eb="3">
      <t>ゴ</t>
    </rPh>
    <phoneticPr fontId="1"/>
  </si>
  <si>
    <t>振動の防止の方法変更届出書</t>
    <rPh sb="0" eb="2">
      <t>シンドウ</t>
    </rPh>
    <rPh sb="3" eb="5">
      <t>ボウシ</t>
    </rPh>
    <rPh sb="6" eb="8">
      <t>ホウホウ</t>
    </rPh>
    <rPh sb="8" eb="10">
      <t>ヘンコウ</t>
    </rPh>
    <rPh sb="10" eb="13">
      <t>トドケデショ</t>
    </rPh>
    <phoneticPr fontId="1"/>
  </si>
  <si>
    <t>騒音の防止の方法</t>
    <rPh sb="0" eb="2">
      <t>ソウオン</t>
    </rPh>
    <rPh sb="3" eb="5">
      <t>ボウシ</t>
    </rPh>
    <rPh sb="6" eb="8">
      <t>ホウホウ</t>
    </rPh>
    <phoneticPr fontId="1"/>
  </si>
  <si>
    <t>振動の防止の方法</t>
    <rPh sb="0" eb="2">
      <t>シンドウ</t>
    </rPh>
    <rPh sb="3" eb="5">
      <t>ボウシ</t>
    </rPh>
    <rPh sb="6" eb="8">
      <t>ホウホウ</t>
    </rPh>
    <phoneticPr fontId="1"/>
  </si>
  <si>
    <t>埼玉県生活環境保全条例第54条第１項の規定により、振動の防止の方法の変更について、次のとおり届け出ます。</t>
    <rPh sb="0" eb="3">
      <t>サイタマケン</t>
    </rPh>
    <rPh sb="3" eb="5">
      <t>セイカツ</t>
    </rPh>
    <rPh sb="5" eb="7">
      <t>カンキョウ</t>
    </rPh>
    <rPh sb="7" eb="9">
      <t>ホゼン</t>
    </rPh>
    <rPh sb="9" eb="11">
      <t>ジョウレイ</t>
    </rPh>
    <rPh sb="11" eb="12">
      <t>ダイ</t>
    </rPh>
    <rPh sb="14" eb="15">
      <t>ジョウ</t>
    </rPh>
    <rPh sb="15" eb="16">
      <t>ダイ</t>
    </rPh>
    <rPh sb="17" eb="18">
      <t>コウ</t>
    </rPh>
    <rPh sb="19" eb="21">
      <t>キテイ</t>
    </rPh>
    <rPh sb="25" eb="27">
      <t>シンドウ</t>
    </rPh>
    <rPh sb="28" eb="30">
      <t>ボウシ</t>
    </rPh>
    <rPh sb="31" eb="33">
      <t>ホウホウ</t>
    </rPh>
    <rPh sb="34" eb="36">
      <t>ヘンコウ</t>
    </rPh>
    <rPh sb="41" eb="42">
      <t>ツギ</t>
    </rPh>
    <rPh sb="46" eb="47">
      <t>トド</t>
    </rPh>
    <rPh sb="48" eb="49">
      <t>デ</t>
    </rPh>
    <phoneticPr fontId="1"/>
  </si>
  <si>
    <t>埼玉県生活環境保全条例第54条第１項の規定により、騒音の防止の方法の変更について、次のとおり届け出ます。</t>
    <rPh sb="0" eb="3">
      <t>サイタマケン</t>
    </rPh>
    <rPh sb="3" eb="5">
      <t>セイカツ</t>
    </rPh>
    <rPh sb="5" eb="7">
      <t>カンキョウ</t>
    </rPh>
    <rPh sb="7" eb="9">
      <t>ホゼン</t>
    </rPh>
    <rPh sb="9" eb="11">
      <t>ジョウレイ</t>
    </rPh>
    <rPh sb="11" eb="12">
      <t>ダイ</t>
    </rPh>
    <rPh sb="14" eb="15">
      <t>ジョウ</t>
    </rPh>
    <rPh sb="15" eb="16">
      <t>ダイ</t>
    </rPh>
    <rPh sb="17" eb="18">
      <t>コウ</t>
    </rPh>
    <rPh sb="19" eb="21">
      <t>キテイ</t>
    </rPh>
    <rPh sb="25" eb="27">
      <t>ソウオン</t>
    </rPh>
    <rPh sb="28" eb="30">
      <t>ボウシ</t>
    </rPh>
    <rPh sb="31" eb="33">
      <t>ホウホウ</t>
    </rPh>
    <rPh sb="34" eb="36">
      <t>ヘンコウ</t>
    </rPh>
    <rPh sb="41" eb="42">
      <t>ツギ</t>
    </rPh>
    <rPh sb="46" eb="47">
      <t>トド</t>
    </rPh>
    <rPh sb="48" eb="49">
      <t>デ</t>
    </rPh>
    <phoneticPr fontId="1"/>
  </si>
  <si>
    <t>深谷市長　殿</t>
    <rPh sb="0" eb="4">
      <t>フカヤシチョウ</t>
    </rPh>
    <rPh sb="5" eb="6">
      <t>ドノ</t>
    </rPh>
    <phoneticPr fontId="1"/>
  </si>
  <si>
    <t xml:space="preserve">備考
　１　「騒音の防止の方法」の欄の記載については、別紙によることとし、できる限り図面、表等を利用すること。また、変更前及び変更後の内容を対照させること。
　２　※印の欄には、記載しないこと。
　３　届出書及び別紙の用紙の大きさは、図面、表等やむを得ないものを除き、日本産業規格Ａ４とすること。
</t>
    <phoneticPr fontId="1"/>
  </si>
  <si>
    <t xml:space="preserve">備考
　１　「振動の防止の方法」の欄の記載については、別紙によることとし、できる限り図面、表等を利用すること。また、変更前及び変更後の内容を対照させること。
　２　※印の欄には、記載しないこと。
　３　届出書及び別紙の用紙の大きさは、図面、表等やむを得ないものを除き、日本産業規格Ａ４とすること。
</t>
    <phoneticPr fontId="1"/>
  </si>
  <si>
    <t>電話番号</t>
    <rPh sb="0" eb="2">
      <t>デンワ</t>
    </rPh>
    <rPh sb="2" eb="4">
      <t>バンゴウ</t>
    </rPh>
    <phoneticPr fontId="1"/>
  </si>
  <si>
    <t>０００－０００－００００</t>
    <phoneticPr fontId="1"/>
  </si>
  <si>
    <t>指定施設の区分</t>
    <rPh sb="0" eb="2">
      <t>シテイ</t>
    </rPh>
    <rPh sb="2" eb="4">
      <t>シセツ</t>
    </rPh>
    <rPh sb="5" eb="7">
      <t>クブン</t>
    </rPh>
    <phoneticPr fontId="1"/>
  </si>
  <si>
    <t>変更の内容</t>
    <rPh sb="0" eb="2">
      <t>ヘンコウ</t>
    </rPh>
    <rPh sb="3" eb="5">
      <t>ナイヨウ</t>
    </rPh>
    <phoneticPr fontId="1"/>
  </si>
  <si>
    <t>変更年月日</t>
    <rPh sb="0" eb="2">
      <t>ヘンコウ</t>
    </rPh>
    <rPh sb="2" eb="5">
      <t>ネンガッピ</t>
    </rPh>
    <phoneticPr fontId="1"/>
  </si>
  <si>
    <t>変更の理由</t>
    <rPh sb="0" eb="2">
      <t>ヘンコウ</t>
    </rPh>
    <rPh sb="3" eb="5">
      <t>リユウ</t>
    </rPh>
    <phoneticPr fontId="1"/>
  </si>
  <si>
    <t>備考
　１　「指定施設の区分」の欄には、指定ばい煙発生施設、指定炭化水素類発生施設（使用施設・使用施設以外）、指定粉じん発生施設、指定排水施設、指定騒音施設及び指定振動施設の別により該当するものを記載すること。
　２　「工場又は事業場の所在地」の欄には、所在地以外の変更がある場合のみ記載すること。
　３　※印の欄には、記載しないこと。
　４　用紙の大きさは、日本産業規格Ａ４とすること。</t>
    <phoneticPr fontId="1"/>
  </si>
  <si>
    <t>　氏名（名称、住所、所在地）に変更があったので、埼玉県生活環境保全条例第54条第４項の規定により、次のとおり届け出ます。</t>
    <phoneticPr fontId="1"/>
  </si>
  <si>
    <t>指定騒音施設</t>
    <phoneticPr fontId="1"/>
  </si>
  <si>
    <t>指定振動施設</t>
    <phoneticPr fontId="1"/>
  </si>
  <si>
    <t xml:space="preserve">備考　１　指定騒音施設、指定騒音作業及び指定振動施設にあっては、当該施設を設置し、又は当該作業を行っている工場又は事業場における当該施設又は作業のすべてを廃止した場合に届け出ること。
　２　「指定施設等の区分」の欄には、指定ばい煙発生施設、指定炭化水素類発生施設（使用施設・使用施設以外）、指定粉じん発生施設、指定排水施設、指定騒音施設、指定騒音作業及び指定振動施設の別により該当するものを記載すること。
　３　「指定施設の種類」の欄には、各指定施設の種類を記載すること。
　４　指定騒音施設、指定騒音作業及び指定振動施設にあっては、「指定施設の種類」及び「指定施設の設置場所」の欄は記載不要であること。
　５　※印の欄には、記載しないこと。
　６　用紙の大きさは、日本産業規格Ａ４とすること。
</t>
    <phoneticPr fontId="1"/>
  </si>
  <si>
    <t>指定施設の使用（指定騒音作業）を廃止したので、埼玉県生活環境保全条例第54条第４項の規定により、次のとおり届け出ます。</t>
    <phoneticPr fontId="1"/>
  </si>
  <si>
    <t>指定施設使用等廃止届出書</t>
  </si>
  <si>
    <t>指定施設の種類</t>
    <rPh sb="0" eb="2">
      <t>シテイ</t>
    </rPh>
    <rPh sb="2" eb="4">
      <t>シセツ</t>
    </rPh>
    <rPh sb="5" eb="7">
      <t>シュルイ</t>
    </rPh>
    <phoneticPr fontId="1"/>
  </si>
  <si>
    <t>指定施設の設置場所</t>
    <rPh sb="0" eb="2">
      <t>シテイ</t>
    </rPh>
    <rPh sb="2" eb="4">
      <t>シセツ</t>
    </rPh>
    <rPh sb="5" eb="7">
      <t>セッチ</t>
    </rPh>
    <rPh sb="7" eb="9">
      <t>バショ</t>
    </rPh>
    <phoneticPr fontId="1"/>
  </si>
  <si>
    <t>使用等廃止の年月日</t>
    <rPh sb="0" eb="2">
      <t>シヨウ</t>
    </rPh>
    <rPh sb="2" eb="3">
      <t>トウ</t>
    </rPh>
    <rPh sb="3" eb="5">
      <t>ハイシ</t>
    </rPh>
    <rPh sb="6" eb="9">
      <t>ネンガッピ</t>
    </rPh>
    <phoneticPr fontId="1"/>
  </si>
  <si>
    <t>使用等廃止の理由</t>
    <rPh sb="0" eb="2">
      <t>シヨウ</t>
    </rPh>
    <rPh sb="2" eb="3">
      <t>トウ</t>
    </rPh>
    <rPh sb="3" eb="5">
      <t>ハイシ</t>
    </rPh>
    <rPh sb="6" eb="8">
      <t>リユウ</t>
    </rPh>
    <phoneticPr fontId="1"/>
  </si>
  <si>
    <t>指定施設の種類</t>
    <rPh sb="0" eb="2">
      <t>シテイ</t>
    </rPh>
    <rPh sb="2" eb="4">
      <t>シセツ</t>
    </rPh>
    <rPh sb="5" eb="7">
      <t>シュルイ</t>
    </rPh>
    <phoneticPr fontId="1"/>
  </si>
  <si>
    <t xml:space="preserve">備考
　１　指定騒音施設、指定騒音作業及び指定振動施設にあっては、当該施設を設置し、又は当該作業を行っている工場又は事業場における当該施設又は作業のすべてを承継した場合に届け出ること。
　２　「指定施設等の区分」の欄には、指定ばい煙発生施設、指定炭化水素類発生施設（使用施設・使用施設以外）、指定粉じん発生施設、指定排水施設、指定騒音施設、指定騒音作業及び指定振動施設の別により該当するものを記載すること。
　３　「指定施設の種類」の欄には、各指定施設の種類を記載すること。
　４　指定騒音施設、指定騒音作業及び指定振動施設にあっては、「指定施設の種類」及び「指定施設の設置場所」の欄は記載不要であること。
　５　※印の欄には、記載しないこと。
　６　用紙の大きさは、日本産業規格Ａ４とすること。
</t>
    <phoneticPr fontId="1"/>
  </si>
  <si>
    <t>指定騒音作業開始届出書</t>
    <phoneticPr fontId="1"/>
  </si>
  <si>
    <t>指定騒音施設設置届出書</t>
    <phoneticPr fontId="1"/>
  </si>
  <si>
    <t>指定騒音作業の種類変更届出書</t>
    <phoneticPr fontId="1"/>
  </si>
  <si>
    <t>指定騒音施設の種類ごとの数変更届出書</t>
    <phoneticPr fontId="1"/>
  </si>
  <si>
    <t>指定振動施設設置届出書</t>
    <phoneticPr fontId="1"/>
  </si>
  <si>
    <t>指定振動施設の使用の方法変更届出書</t>
  </si>
  <si>
    <t>指定振動施設の使用の方法変更届出書</t>
    <phoneticPr fontId="1"/>
  </si>
  <si>
    <t>指定振動施設の種類及び能力ごとの数変更届出書</t>
    <phoneticPr fontId="1"/>
  </si>
  <si>
    <t xml:space="preserve">備考
　１　「指定振動施設の種類」の欄には、埼玉県生活環境保全条例別表第２第６号に掲げる区分及び名称を記載すること。
　２　設置の届出の場合には「工事開始予定年月日」及び「使用開始予定年月日」の欄に、使用の届出の場合には「設置年月日」の欄に、それぞれ記載すること。
　３　「振動の防止の方法」の欄の記載については、つり吊基礎、直接支持基礎（板ばね、コイルばね等を使用するもの）、空気ばねの設置等振動の防止に関して講じようとする措置の概要を明らかにするとともに、できる限り図面、表等を利用すること。
</t>
    <phoneticPr fontId="1"/>
  </si>
  <si>
    <t xml:space="preserve">備考
　１　「指定騒音施設（指定騒音作業）の種類」の欄には、埼玉県生活環境保全条例別表第２第５号又は別表第３に掲げる区分（細分を含む。）及び名称を記載すること。
　２　設置の届出の場合には「工事開始予定年月日」及び「使用開始予定年月日」の欄に、使用の届出の場合には「設置年月日」の欄に、それぞれ記載すること。
　３　「騒音の防止の方法」の欄の記載については、消音器の設置、音源室内の防音措置、遮音塀の設置等騒音の防止に関して講じようとする措置の概要を明らかにするとともに、できる限り図面、表等を利用すること。
</t>
    <phoneticPr fontId="1"/>
  </si>
  <si>
    <t>別紙</t>
    <rPh sb="0" eb="2">
      <t>ベッシ</t>
    </rPh>
    <phoneticPr fontId="1"/>
  </si>
  <si>
    <t>指定騒音施設
（指定騒音作業）
の種類</t>
    <phoneticPr fontId="1"/>
  </si>
  <si>
    <t>型式</t>
    <rPh sb="0" eb="2">
      <t>カタシキ</t>
    </rPh>
    <phoneticPr fontId="1"/>
  </si>
  <si>
    <t>公称能力</t>
    <rPh sb="0" eb="2">
      <t>コウショウ</t>
    </rPh>
    <rPh sb="2" eb="4">
      <t>ノウリョク</t>
    </rPh>
    <phoneticPr fontId="1"/>
  </si>
  <si>
    <t>数</t>
    <rPh sb="0" eb="1">
      <t>カズ</t>
    </rPh>
    <phoneticPr fontId="1"/>
  </si>
  <si>
    <t>使用開始時刻</t>
    <rPh sb="0" eb="2">
      <t>シヨウ</t>
    </rPh>
    <rPh sb="2" eb="4">
      <t>カイシ</t>
    </rPh>
    <rPh sb="4" eb="6">
      <t>ジコク</t>
    </rPh>
    <phoneticPr fontId="1"/>
  </si>
  <si>
    <t>使用終了時刻</t>
    <rPh sb="0" eb="2">
      <t>シヨウ</t>
    </rPh>
    <rPh sb="2" eb="4">
      <t>シュウリョウ</t>
    </rPh>
    <rPh sb="4" eb="6">
      <t>ジコク</t>
    </rPh>
    <phoneticPr fontId="1"/>
  </si>
  <si>
    <t>変更前
（時分）</t>
    <rPh sb="0" eb="2">
      <t>ヘンコウ</t>
    </rPh>
    <rPh sb="2" eb="3">
      <t>マエ</t>
    </rPh>
    <rPh sb="5" eb="7">
      <t>ジブン</t>
    </rPh>
    <phoneticPr fontId="1"/>
  </si>
  <si>
    <t>変更後
（時分）</t>
    <rPh sb="0" eb="2">
      <t>ヘンコウ</t>
    </rPh>
    <rPh sb="2" eb="3">
      <t>アト</t>
    </rPh>
    <rPh sb="5" eb="7">
      <t>ジブン</t>
    </rPh>
    <phoneticPr fontId="1"/>
  </si>
  <si>
    <t>備考
　１　指定騒音施設の種類ごとの数に変更がある場合であっても、埼玉県生活環境保全条例施行規則第40条第２項ただし書の規定により届出を要しないこととされるときは、当該指定騒音施設の種類については、記載しないこと。
　２　「指定騒音施設（指定騒音作業）の種類」の欄には、埼玉県生活環境保全条例別表第２第５号又は別表第３に掲げる区分（細分を含む。）及び名称を記載すること。
　３　※印の欄には、記載しないこと。
　４　用紙の大きさは、日本産業規格Ａ４とすること。</t>
    <phoneticPr fontId="1"/>
  </si>
  <si>
    <t>指定振動施設の種類及び能力ごとの数変更届出書</t>
    <phoneticPr fontId="1"/>
  </si>
  <si>
    <t xml:space="preserve">備考
　１　指定振動施設の種類及び能力ごとの数又は指定振動施設の使用の方法に変更がある場合であっても、埼玉県生活環境保全条例施行規則第41条第２項ただし書の規定により届出を要しないこととされるときは、当該指定振動施設の種類については、記載しないこと。
　２　「指定振動施設の種類」の欄には、埼玉県生活環境保全条例別表第２第６号に掲げる区分及び名称を記載すること。
　３　※印の欄には、記載しないこと。
　４　用紙の大きさは、日本産業規格Ａ４とすること。
</t>
    <phoneticPr fontId="1"/>
  </si>
  <si>
    <t>氏名又は名称</t>
    <rPh sb="0" eb="2">
      <t>シメイ</t>
    </rPh>
    <rPh sb="2" eb="3">
      <t>マタ</t>
    </rPh>
    <rPh sb="4" eb="6">
      <t>メイショウ</t>
    </rPh>
    <phoneticPr fontId="1"/>
  </si>
  <si>
    <t>住所</t>
    <rPh sb="0" eb="2">
      <t>ジュウショ</t>
    </rPh>
    <phoneticPr fontId="1"/>
  </si>
  <si>
    <t>承継の原因</t>
    <rPh sb="0" eb="2">
      <t>ショウケイ</t>
    </rPh>
    <rPh sb="3" eb="5">
      <t>ゲンイン</t>
    </rPh>
    <phoneticPr fontId="1"/>
  </si>
  <si>
    <t>被承継者</t>
    <rPh sb="0" eb="1">
      <t>ヒ</t>
    </rPh>
    <rPh sb="1" eb="4">
      <t>ショウケイシャ</t>
    </rPh>
    <phoneticPr fontId="1"/>
  </si>
  <si>
    <t>騒音</t>
  </si>
  <si>
    <t>種類</t>
    <rPh sb="0" eb="2">
      <t>シュルイ</t>
    </rPh>
    <phoneticPr fontId="1"/>
  </si>
  <si>
    <t>型式及び公称能力</t>
    <phoneticPr fontId="1"/>
  </si>
  <si>
    <t>工事開始予定日</t>
    <rPh sb="0" eb="2">
      <t>コウジ</t>
    </rPh>
    <rPh sb="2" eb="4">
      <t>カイシ</t>
    </rPh>
    <rPh sb="4" eb="7">
      <t>ヨテイビ</t>
    </rPh>
    <phoneticPr fontId="1"/>
  </si>
  <si>
    <t>使用開始予定日</t>
    <rPh sb="0" eb="2">
      <t>シヨウ</t>
    </rPh>
    <rPh sb="2" eb="4">
      <t>カイシ</t>
    </rPh>
    <rPh sb="4" eb="7">
      <t>ヨテイビ</t>
    </rPh>
    <phoneticPr fontId="1"/>
  </si>
  <si>
    <t>指定振動施設設置届出書</t>
    <phoneticPr fontId="1"/>
  </si>
  <si>
    <t>指定振動施設使用届出書</t>
    <rPh sb="6" eb="8">
      <t>シヨウ</t>
    </rPh>
    <phoneticPr fontId="1"/>
  </si>
  <si>
    <t>施設番号</t>
    <rPh sb="0" eb="2">
      <t>シセツ</t>
    </rPh>
    <rPh sb="2" eb="4">
      <t>バンゴウ</t>
    </rPh>
    <phoneticPr fontId="1"/>
  </si>
  <si>
    <t>公称能力</t>
    <phoneticPr fontId="1"/>
  </si>
  <si>
    <t>型式</t>
    <rPh sb="0" eb="2">
      <t>カタシキ</t>
    </rPh>
    <phoneticPr fontId="1"/>
  </si>
  <si>
    <t>KJ-KKK</t>
    <phoneticPr fontId="1"/>
  </si>
  <si>
    <t>60W</t>
    <phoneticPr fontId="1"/>
  </si>
  <si>
    <t xml:space="preserve">備考　１　※印の欄には、記載しないこと。
　２　届出書及び別紙の用紙の大きさは、図面、表等やむを得ないものを除き、日本産業規格Ａ４とすること。
</t>
    <phoneticPr fontId="1"/>
  </si>
  <si>
    <t>&lt;欄が不足する場合は施設番号を変更して出力してください。</t>
    <rPh sb="1" eb="2">
      <t>ラン</t>
    </rPh>
    <rPh sb="3" eb="5">
      <t>フソク</t>
    </rPh>
    <rPh sb="7" eb="9">
      <t>バアイ</t>
    </rPh>
    <rPh sb="10" eb="12">
      <t>シセツ</t>
    </rPh>
    <rPh sb="12" eb="14">
      <t>バンゴウ</t>
    </rPh>
    <rPh sb="15" eb="17">
      <t>ヘンコウ</t>
    </rPh>
    <rPh sb="19" eb="21">
      <t>シュツリョク</t>
    </rPh>
    <phoneticPr fontId="1"/>
  </si>
  <si>
    <t>様式第13号（第40条関係）</t>
    <phoneticPr fontId="1"/>
  </si>
  <si>
    <t>様式第16号（第41条関係）</t>
    <phoneticPr fontId="1"/>
  </si>
  <si>
    <t>様式第14号（第40条関係）</t>
    <phoneticPr fontId="1"/>
  </si>
  <si>
    <t>様式第17号（第41条関係）</t>
    <phoneticPr fontId="1"/>
  </si>
  <si>
    <t>指定騒音施設（指定騒音作業）</t>
    <rPh sb="0" eb="2">
      <t>シテイ</t>
    </rPh>
    <rPh sb="2" eb="4">
      <t>ソウオン</t>
    </rPh>
    <rPh sb="4" eb="6">
      <t>シセツ</t>
    </rPh>
    <rPh sb="7" eb="9">
      <t>シテイ</t>
    </rPh>
    <rPh sb="9" eb="11">
      <t>ソウオン</t>
    </rPh>
    <rPh sb="11" eb="13">
      <t>サギョウ</t>
    </rPh>
    <phoneticPr fontId="1"/>
  </si>
  <si>
    <t>指定振動施設</t>
    <rPh sb="0" eb="2">
      <t>シテイ</t>
    </rPh>
    <rPh sb="2" eb="4">
      <t>シンドウ</t>
    </rPh>
    <rPh sb="4" eb="6">
      <t>シセツ</t>
    </rPh>
    <phoneticPr fontId="1"/>
  </si>
  <si>
    <t>指定騒音作業</t>
    <rPh sb="0" eb="2">
      <t>シテイ</t>
    </rPh>
    <rPh sb="2" eb="4">
      <t>ソウオン</t>
    </rPh>
    <rPh sb="4" eb="6">
      <t>サギョウ</t>
    </rPh>
    <phoneticPr fontId="1"/>
  </si>
  <si>
    <t>入力例</t>
    <rPh sb="0" eb="2">
      <t>ニュウリョク</t>
    </rPh>
    <rPh sb="2" eb="3">
      <t>レイ</t>
    </rPh>
    <phoneticPr fontId="1"/>
  </si>
  <si>
    <t>添付書類</t>
    <rPh sb="0" eb="2">
      <t>テンプ</t>
    </rPh>
    <rPh sb="2" eb="4">
      <t>ショルイ</t>
    </rPh>
    <phoneticPr fontId="1"/>
  </si>
  <si>
    <t>承継のあった日から30日以内</t>
    <rPh sb="0" eb="2">
      <t>ショウケイ</t>
    </rPh>
    <rPh sb="6" eb="7">
      <t>ヒ</t>
    </rPh>
    <rPh sb="11" eb="12">
      <t>ニチ</t>
    </rPh>
    <rPh sb="12" eb="14">
      <t>イナイ</t>
    </rPh>
    <phoneticPr fontId="1"/>
  </si>
  <si>
    <t>全ての指定施設を廃止した日から30日以内</t>
    <rPh sb="0" eb="1">
      <t>スベ</t>
    </rPh>
    <rPh sb="3" eb="5">
      <t>シテイ</t>
    </rPh>
    <rPh sb="5" eb="7">
      <t>シセツ</t>
    </rPh>
    <rPh sb="8" eb="10">
      <t>ハイシ</t>
    </rPh>
    <rPh sb="12" eb="13">
      <t>ヒ</t>
    </rPh>
    <rPh sb="17" eb="18">
      <t>ニチ</t>
    </rPh>
    <rPh sb="18" eb="20">
      <t>イナイ</t>
    </rPh>
    <phoneticPr fontId="1"/>
  </si>
  <si>
    <t>変更のあった日から30日以内</t>
    <rPh sb="0" eb="2">
      <t>ヘンコウ</t>
    </rPh>
    <rPh sb="6" eb="7">
      <t>ヒ</t>
    </rPh>
    <rPh sb="11" eb="12">
      <t>ニチ</t>
    </rPh>
    <rPh sb="12" eb="14">
      <t>イナイ</t>
    </rPh>
    <phoneticPr fontId="1"/>
  </si>
  <si>
    <t>なし</t>
    <phoneticPr fontId="1"/>
  </si>
  <si>
    <t>施設の概要を示す書類（配置図など）、振動の防止措置の概要を示す書類</t>
    <rPh sb="11" eb="13">
      <t>ハイチ</t>
    </rPh>
    <rPh sb="13" eb="14">
      <t>ズ</t>
    </rPh>
    <rPh sb="18" eb="20">
      <t>シンドウ</t>
    </rPh>
    <phoneticPr fontId="1"/>
  </si>
  <si>
    <t>変更に係る工事の開始日の30日前まで</t>
    <phoneticPr fontId="1"/>
  </si>
  <si>
    <t>施設の概要を示す書類（配置図など）、騒音の防止措置の概要を示す書類</t>
    <rPh sb="11" eb="13">
      <t>ハイチ</t>
    </rPh>
    <rPh sb="13" eb="14">
      <t>ズ</t>
    </rPh>
    <phoneticPr fontId="1"/>
  </si>
  <si>
    <t>指定施設の設置の工事の開始日の30日前まで</t>
    <phoneticPr fontId="1"/>
  </si>
  <si>
    <t>提出期限</t>
    <rPh sb="0" eb="2">
      <t>テイシュツ</t>
    </rPh>
    <rPh sb="2" eb="4">
      <t>キゲン</t>
    </rPh>
    <phoneticPr fontId="1"/>
  </si>
  <si>
    <t>届出書</t>
    <rPh sb="0" eb="3">
      <t>トドケデショ</t>
    </rPh>
    <phoneticPr fontId="1"/>
  </si>
  <si>
    <t>指定騒音施設</t>
    <rPh sb="0" eb="2">
      <t>シテイ</t>
    </rPh>
    <rPh sb="2" eb="4">
      <t>ソウオン</t>
    </rPh>
    <rPh sb="4" eb="6">
      <t>シセツ</t>
    </rPh>
    <phoneticPr fontId="1"/>
  </si>
  <si>
    <t>指定騒音作業</t>
    <rPh sb="0" eb="2">
      <t>シテイ</t>
    </rPh>
    <rPh sb="2" eb="4">
      <t>ソウオン</t>
    </rPh>
    <rPh sb="4" eb="6">
      <t>サギョウ</t>
    </rPh>
    <phoneticPr fontId="1"/>
  </si>
  <si>
    <t xml:space="preserve">2 業としてﾊﾝﾄﾞｸﾞﾗｲﾝﾀﾞｰを使用する作業 </t>
  </si>
  <si>
    <t xml:space="preserve">3 業として電気のこぎり又は電気かんなを使用する作業 </t>
    <phoneticPr fontId="1"/>
  </si>
  <si>
    <t>1 ｼｪｲｸｱｳﾄﾏｼﾝ</t>
    <phoneticPr fontId="1"/>
  </si>
  <si>
    <t>1 業として金属板(厚さ0.5㎜以上)のつち打加工を行う作業</t>
    <phoneticPr fontId="1"/>
  </si>
  <si>
    <t>区分</t>
    <rPh sb="0" eb="2">
      <t>クブン</t>
    </rPh>
    <phoneticPr fontId="1"/>
  </si>
  <si>
    <t>指定振動施設</t>
    <rPh sb="0" eb="2">
      <t>シテイ</t>
    </rPh>
    <rPh sb="2" eb="4">
      <t>シンドウ</t>
    </rPh>
    <rPh sb="4" eb="6">
      <t>シセツ</t>
    </rPh>
    <phoneticPr fontId="1"/>
  </si>
  <si>
    <t>添付書類</t>
    <rPh sb="0" eb="2">
      <t>テンプ</t>
    </rPh>
    <rPh sb="2" eb="4">
      <t>ショルイ</t>
    </rPh>
    <phoneticPr fontId="1"/>
  </si>
  <si>
    <t>届出期限</t>
    <rPh sb="0" eb="2">
      <t>トドケデ</t>
    </rPh>
    <rPh sb="2" eb="4">
      <t>キゲン</t>
    </rPh>
    <phoneticPr fontId="1"/>
  </si>
  <si>
    <t>入力例</t>
    <rPh sb="0" eb="2">
      <t>ニュウリョク</t>
    </rPh>
    <rPh sb="2" eb="3">
      <t>レイ</t>
    </rPh>
    <phoneticPr fontId="1"/>
  </si>
  <si>
    <t>&lt;施設番号の欄を変更すると、事業者情報シートの該当施設番号の施設が表示されます。</t>
    <rPh sb="1" eb="3">
      <t>シセツ</t>
    </rPh>
    <rPh sb="3" eb="5">
      <t>バンゴウ</t>
    </rPh>
    <rPh sb="6" eb="7">
      <t>ラン</t>
    </rPh>
    <rPh sb="8" eb="10">
      <t>ヘンコウ</t>
    </rPh>
    <rPh sb="14" eb="17">
      <t>ジギョウシャ</t>
    </rPh>
    <rPh sb="17" eb="19">
      <t>ジョウホウ</t>
    </rPh>
    <rPh sb="23" eb="25">
      <t>ガイトウ</t>
    </rPh>
    <rPh sb="25" eb="27">
      <t>シセツ</t>
    </rPh>
    <rPh sb="27" eb="29">
      <t>バンゴウ</t>
    </rPh>
    <rPh sb="30" eb="32">
      <t>シセツ</t>
    </rPh>
    <rPh sb="33" eb="35">
      <t>ヒョウジ</t>
    </rPh>
    <phoneticPr fontId="1"/>
  </si>
  <si>
    <t>　埼玉県生活環境保全条例第52条第2項の規定により、指定騒音施設の設置について、次のとおり届け出ます。</t>
    <rPh sb="1" eb="4">
      <t>サイタマケン</t>
    </rPh>
    <rPh sb="4" eb="6">
      <t>セイカツ</t>
    </rPh>
    <rPh sb="6" eb="8">
      <t>カンキョウ</t>
    </rPh>
    <rPh sb="8" eb="10">
      <t>ホゼン</t>
    </rPh>
    <rPh sb="10" eb="12">
      <t>ジョウレイ</t>
    </rPh>
    <rPh sb="12" eb="13">
      <t>ダイ</t>
    </rPh>
    <rPh sb="15" eb="16">
      <t>ジョウ</t>
    </rPh>
    <rPh sb="16" eb="17">
      <t>ダイ</t>
    </rPh>
    <rPh sb="18" eb="19">
      <t>コウ</t>
    </rPh>
    <rPh sb="20" eb="22">
      <t>キテイ</t>
    </rPh>
    <rPh sb="26" eb="28">
      <t>シテイ</t>
    </rPh>
    <rPh sb="28" eb="30">
      <t>ソウオン</t>
    </rPh>
    <rPh sb="30" eb="32">
      <t>シセツ</t>
    </rPh>
    <rPh sb="33" eb="35">
      <t>セッチ</t>
    </rPh>
    <rPh sb="40" eb="41">
      <t>ツギ</t>
    </rPh>
    <rPh sb="45" eb="46">
      <t>トド</t>
    </rPh>
    <rPh sb="47" eb="48">
      <t>デ</t>
    </rPh>
    <phoneticPr fontId="1"/>
  </si>
  <si>
    <t>　埼玉県生活環境保全条例第52条第３項（第53条第３項）の規定により、指定振動施設の設置（使用）について、次のとおり届け出ます。</t>
    <phoneticPr fontId="1"/>
  </si>
  <si>
    <t>　埼玉県生活環境保全条例第52条第2項の規定により、指定騒音作業の開始について、次のとおり届け出ます。</t>
    <rPh sb="1" eb="4">
      <t>サイタマケン</t>
    </rPh>
    <rPh sb="4" eb="6">
      <t>セイカツ</t>
    </rPh>
    <rPh sb="6" eb="8">
      <t>カンキョウ</t>
    </rPh>
    <rPh sb="8" eb="10">
      <t>ホゼン</t>
    </rPh>
    <rPh sb="10" eb="12">
      <t>ジョウレイ</t>
    </rPh>
    <rPh sb="12" eb="13">
      <t>ダイ</t>
    </rPh>
    <rPh sb="15" eb="16">
      <t>ジョウ</t>
    </rPh>
    <rPh sb="16" eb="17">
      <t>ダイ</t>
    </rPh>
    <rPh sb="18" eb="19">
      <t>コウ</t>
    </rPh>
    <rPh sb="20" eb="22">
      <t>キテイ</t>
    </rPh>
    <rPh sb="26" eb="28">
      <t>シテイ</t>
    </rPh>
    <rPh sb="28" eb="30">
      <t>ソウオン</t>
    </rPh>
    <rPh sb="30" eb="32">
      <t>サギョウ</t>
    </rPh>
    <rPh sb="33" eb="35">
      <t>カイシ</t>
    </rPh>
    <rPh sb="40" eb="41">
      <t>ツギ</t>
    </rPh>
    <rPh sb="45" eb="46">
      <t>トド</t>
    </rPh>
    <rPh sb="47" eb="48">
      <t>デ</t>
    </rPh>
    <phoneticPr fontId="1"/>
  </si>
  <si>
    <t>　埼玉県生活環境保全条例第53条第2項の規定により、指定騒音施設の使用について、次のとおり届け出ます。</t>
    <rPh sb="1" eb="4">
      <t>サイタマケン</t>
    </rPh>
    <rPh sb="4" eb="6">
      <t>セイカツ</t>
    </rPh>
    <rPh sb="6" eb="8">
      <t>カンキョウ</t>
    </rPh>
    <rPh sb="8" eb="10">
      <t>ホゼン</t>
    </rPh>
    <rPh sb="10" eb="12">
      <t>ジョウレイ</t>
    </rPh>
    <rPh sb="12" eb="13">
      <t>ダイ</t>
    </rPh>
    <rPh sb="15" eb="16">
      <t>ジョウ</t>
    </rPh>
    <rPh sb="16" eb="17">
      <t>ダイ</t>
    </rPh>
    <rPh sb="18" eb="19">
      <t>コウ</t>
    </rPh>
    <rPh sb="20" eb="22">
      <t>キテイ</t>
    </rPh>
    <rPh sb="26" eb="28">
      <t>シテイ</t>
    </rPh>
    <rPh sb="28" eb="30">
      <t>ソウオン</t>
    </rPh>
    <rPh sb="30" eb="32">
      <t>シセツ</t>
    </rPh>
    <rPh sb="33" eb="35">
      <t>シヨウ</t>
    </rPh>
    <rPh sb="40" eb="41">
      <t>ツギ</t>
    </rPh>
    <rPh sb="45" eb="46">
      <t>トド</t>
    </rPh>
    <rPh sb="47" eb="48">
      <t>デ</t>
    </rPh>
    <phoneticPr fontId="1"/>
  </si>
  <si>
    <t>　埼玉県生活環境保全条例第53条第2項の規定により、指定騒音作業の実施について、次のとおり届け出ます。</t>
    <rPh sb="1" eb="4">
      <t>サイタマケン</t>
    </rPh>
    <rPh sb="4" eb="6">
      <t>セイカツ</t>
    </rPh>
    <rPh sb="6" eb="8">
      <t>カンキョウ</t>
    </rPh>
    <rPh sb="8" eb="10">
      <t>ホゼン</t>
    </rPh>
    <rPh sb="10" eb="12">
      <t>ジョウレイ</t>
    </rPh>
    <rPh sb="12" eb="13">
      <t>ダイ</t>
    </rPh>
    <rPh sb="15" eb="16">
      <t>ジョウ</t>
    </rPh>
    <rPh sb="16" eb="17">
      <t>ダイ</t>
    </rPh>
    <rPh sb="18" eb="19">
      <t>コウ</t>
    </rPh>
    <rPh sb="20" eb="22">
      <t>キテイ</t>
    </rPh>
    <rPh sb="26" eb="28">
      <t>シテイ</t>
    </rPh>
    <rPh sb="28" eb="30">
      <t>ソウオン</t>
    </rPh>
    <rPh sb="30" eb="32">
      <t>サギョウ</t>
    </rPh>
    <rPh sb="33" eb="35">
      <t>ジッシ</t>
    </rPh>
    <rPh sb="40" eb="41">
      <t>ツギ</t>
    </rPh>
    <rPh sb="45" eb="46">
      <t>トド</t>
    </rPh>
    <rPh sb="47" eb="48">
      <t>デ</t>
    </rPh>
    <phoneticPr fontId="1"/>
  </si>
  <si>
    <t>＜記入不要＞</t>
    <rPh sb="1" eb="3">
      <t>キニュウ</t>
    </rPh>
    <rPh sb="3" eb="5">
      <t>フヨウ</t>
    </rPh>
    <phoneticPr fontId="1"/>
  </si>
  <si>
    <t>深谷市仲町１１－１</t>
    <rPh sb="0" eb="3">
      <t>フカヤシ</t>
    </rPh>
    <rPh sb="3" eb="4">
      <t>ナカ</t>
    </rPh>
    <rPh sb="4" eb="5">
      <t>チョウ</t>
    </rPh>
    <phoneticPr fontId="1"/>
  </si>
  <si>
    <t>代表取締役　深谷　太郎</t>
    <rPh sb="0" eb="2">
      <t>ダイヒョウ</t>
    </rPh>
    <rPh sb="2" eb="5">
      <t>トリシマリヤク</t>
    </rPh>
    <rPh sb="6" eb="8">
      <t>フカヤ</t>
    </rPh>
    <rPh sb="9" eb="11">
      <t>タロウ</t>
    </rPh>
    <phoneticPr fontId="1"/>
  </si>
  <si>
    <t>代表取締役　深谷　次郎</t>
    <rPh sb="0" eb="2">
      <t>ダイヒョウ</t>
    </rPh>
    <rPh sb="2" eb="5">
      <t>トリシマリヤク</t>
    </rPh>
    <rPh sb="6" eb="8">
      <t>フカヤ</t>
    </rPh>
    <rPh sb="9" eb="11">
      <t>ジロウ</t>
    </rPh>
    <phoneticPr fontId="1"/>
  </si>
  <si>
    <t>＜＜＜＜＜</t>
    <phoneticPr fontId="1"/>
  </si>
  <si>
    <t>深谷市稲荷町１１－１１１１</t>
    <rPh sb="0" eb="3">
      <t>フカヤシ</t>
    </rPh>
    <rPh sb="3" eb="6">
      <t>イナリチョウ</t>
    </rPh>
    <phoneticPr fontId="1"/>
  </si>
  <si>
    <t>電気製品製造</t>
    <rPh sb="0" eb="2">
      <t>デンキ</t>
    </rPh>
    <rPh sb="2" eb="4">
      <t>セイヒン</t>
    </rPh>
    <rPh sb="4" eb="6">
      <t>セイゾウ</t>
    </rPh>
    <phoneticPr fontId="1"/>
  </si>
  <si>
    <t>事業者情報</t>
    <rPh sb="0" eb="3">
      <t>ジギョウシャ</t>
    </rPh>
    <rPh sb="3" eb="5">
      <t>ジョウホウ</t>
    </rPh>
    <phoneticPr fontId="1"/>
  </si>
  <si>
    <t>＜使用廃止の年月日を黄色のセルに直接入力してください。</t>
    <rPh sb="1" eb="3">
      <t>シヨウ</t>
    </rPh>
    <rPh sb="3" eb="5">
      <t>ハイシ</t>
    </rPh>
    <rPh sb="6" eb="9">
      <t>ネンガッピ</t>
    </rPh>
    <rPh sb="10" eb="12">
      <t>キイロ</t>
    </rPh>
    <rPh sb="16" eb="18">
      <t>チョクセツ</t>
    </rPh>
    <rPh sb="18" eb="20">
      <t>ニュウリョク</t>
    </rPh>
    <phoneticPr fontId="1"/>
  </si>
  <si>
    <t>＜使用廃止の理由を黄色のセルに直接入力してください。</t>
    <rPh sb="1" eb="3">
      <t>シヨウ</t>
    </rPh>
    <rPh sb="3" eb="5">
      <t>ハイシ</t>
    </rPh>
    <rPh sb="6" eb="8">
      <t>リユウ</t>
    </rPh>
    <rPh sb="9" eb="11">
      <t>キイロ</t>
    </rPh>
    <rPh sb="15" eb="17">
      <t>チョクセツ</t>
    </rPh>
    <rPh sb="17" eb="19">
      <t>ニュウリョク</t>
    </rPh>
    <phoneticPr fontId="1"/>
  </si>
  <si>
    <t>　埼玉県生活環境保全条例第54条第１項（第54条第２項）の規定により、指定騒音施設の種類ごとの数又は指定騒音作業の種類の変更について、次のとおり届け出ます。</t>
    <phoneticPr fontId="1"/>
  </si>
  <si>
    <t>　埼玉県生活環境保全条例第54条第１項（第54条第３項）の規定により、指定振動施設の種類及び能力ごとの数（指定振動施設の使用の方法）の変更について、次のとおり届け出ます。</t>
    <phoneticPr fontId="1"/>
  </si>
  <si>
    <t>＜左端の施設番号を入力すると事業者情報シートのデータが反映されます。</t>
    <rPh sb="1" eb="2">
      <t>ヒダリ</t>
    </rPh>
    <rPh sb="2" eb="3">
      <t>ハシ</t>
    </rPh>
    <rPh sb="4" eb="6">
      <t>シセツ</t>
    </rPh>
    <rPh sb="6" eb="8">
      <t>バンゴウ</t>
    </rPh>
    <rPh sb="9" eb="11">
      <t>ニュウリョク</t>
    </rPh>
    <rPh sb="14" eb="17">
      <t>ジギョウシャ</t>
    </rPh>
    <rPh sb="17" eb="19">
      <t>ジョウホウ</t>
    </rPh>
    <rPh sb="27" eb="29">
      <t>ハンエイ</t>
    </rPh>
    <phoneticPr fontId="1"/>
  </si>
  <si>
    <t>＜欄が不足する場合は必要に応じてコピー挿入してください。</t>
    <rPh sb="1" eb="2">
      <t>ラン</t>
    </rPh>
    <rPh sb="3" eb="5">
      <t>フソク</t>
    </rPh>
    <rPh sb="7" eb="9">
      <t>バアイ</t>
    </rPh>
    <rPh sb="10" eb="12">
      <t>ヒツヨウ</t>
    </rPh>
    <rPh sb="13" eb="14">
      <t>オウ</t>
    </rPh>
    <rPh sb="19" eb="21">
      <t>ソウニュウ</t>
    </rPh>
    <phoneticPr fontId="1"/>
  </si>
  <si>
    <t>※備考</t>
    <phoneticPr fontId="1"/>
  </si>
  <si>
    <t>■①届け出る書類を選択してください。</t>
    <rPh sb="2" eb="3">
      <t>トド</t>
    </rPh>
    <rPh sb="4" eb="5">
      <t>デ</t>
    </rPh>
    <rPh sb="6" eb="8">
      <t>ショルイ</t>
    </rPh>
    <rPh sb="9" eb="11">
      <t>センタク</t>
    </rPh>
    <phoneticPr fontId="1"/>
  </si>
  <si>
    <t>■②事業者</t>
    <rPh sb="2" eb="5">
      <t>ジギョウシャ</t>
    </rPh>
    <phoneticPr fontId="1"/>
  </si>
  <si>
    <t>■③事業場</t>
    <rPh sb="2" eb="5">
      <t>ジギョウジョウ</t>
    </rPh>
    <phoneticPr fontId="1"/>
  </si>
  <si>
    <t>指定施設等承継届出書</t>
    <phoneticPr fontId="1"/>
  </si>
  <si>
    <t>指定施設使用等廃止届出書</t>
    <phoneticPr fontId="1"/>
  </si>
  <si>
    <t>氏名等変更届出書</t>
    <phoneticPr fontId="1"/>
  </si>
  <si>
    <t>振動の防止の方法変更届出書</t>
    <phoneticPr fontId="1"/>
  </si>
  <si>
    <t>騒音の防止の方法変更届出書</t>
    <phoneticPr fontId="1"/>
  </si>
  <si>
    <t>施設の概要を示す書類、騒音の防止措置の概要を示す書類</t>
    <phoneticPr fontId="1"/>
  </si>
  <si>
    <t>廃業のため</t>
    <rPh sb="0" eb="2">
      <t>ハイギョウ</t>
    </rPh>
    <phoneticPr fontId="1"/>
  </si>
  <si>
    <t>　</t>
  </si>
  <si>
    <t>←C列～E列から該当する施設・作業の区分をそれぞれ選択</t>
    <rPh sb="2" eb="3">
      <t>レツ</t>
    </rPh>
    <rPh sb="5" eb="6">
      <t>レツ</t>
    </rPh>
    <rPh sb="8" eb="10">
      <t>ガイトウ</t>
    </rPh>
    <rPh sb="12" eb="14">
      <t>シセツ</t>
    </rPh>
    <rPh sb="15" eb="17">
      <t>サギョウ</t>
    </rPh>
    <rPh sb="18" eb="20">
      <t>クブン</t>
    </rPh>
    <rPh sb="25" eb="27">
      <t>センタク</t>
    </rPh>
    <phoneticPr fontId="1"/>
  </si>
  <si>
    <t>施設・作業の種類</t>
    <rPh sb="3" eb="5">
      <t>サギョウ</t>
    </rPh>
    <phoneticPr fontId="1"/>
  </si>
  <si>
    <t>着色されたセルに入力、又はプルダウンから選択してください。</t>
    <rPh sb="0" eb="2">
      <t>チャクショク</t>
    </rPh>
    <rPh sb="8" eb="10">
      <t>ニュウリョク</t>
    </rPh>
    <rPh sb="11" eb="12">
      <t>マタ</t>
    </rPh>
    <rPh sb="20" eb="22">
      <t>センタク</t>
    </rPh>
    <phoneticPr fontId="1"/>
  </si>
  <si>
    <t>株式会社深谷市</t>
    <rPh sb="0" eb="4">
      <t>カブシキガイシャ</t>
    </rPh>
    <rPh sb="4" eb="7">
      <t>フカヤシ</t>
    </rPh>
    <phoneticPr fontId="1"/>
  </si>
  <si>
    <t>株式会社旧深谷市</t>
    <rPh sb="0" eb="4">
      <t>カブシキガイシャ</t>
    </rPh>
    <rPh sb="4" eb="5">
      <t>キュウ</t>
    </rPh>
    <rPh sb="5" eb="8">
      <t>フカヤシ</t>
    </rPh>
    <phoneticPr fontId="1"/>
  </si>
  <si>
    <t>０００－０００－００００</t>
  </si>
  <si>
    <t>株式会社深谷市　ふかや工場</t>
    <rPh sb="0" eb="7">
      <t>カブシキガイシャフカヤシ</t>
    </rPh>
    <rPh sb="11" eb="13">
      <t>コウジョウ</t>
    </rPh>
    <phoneticPr fontId="1"/>
  </si>
  <si>
    <t>深谷市仲町999</t>
    <rPh sb="0" eb="3">
      <t>フカヤシ</t>
    </rPh>
    <rPh sb="3" eb="4">
      <t>ナカ</t>
    </rPh>
    <rPh sb="4" eb="5">
      <t>チョウ</t>
    </rPh>
    <phoneticPr fontId="1"/>
  </si>
  <si>
    <t>社名変更、所在地変更、代表取締役交代のため</t>
    <rPh sb="0" eb="2">
      <t>シャメイ</t>
    </rPh>
    <rPh sb="2" eb="4">
      <t>ヘンコウ</t>
    </rPh>
    <rPh sb="5" eb="8">
      <t>ショザイチ</t>
    </rPh>
    <rPh sb="8" eb="10">
      <t>ヘンコウ</t>
    </rPh>
    <rPh sb="11" eb="13">
      <t>ダイヒョウ</t>
    </rPh>
    <rPh sb="13" eb="16">
      <t>トリシマリヤク</t>
    </rPh>
    <rPh sb="16" eb="18">
      <t>コウタイ</t>
    </rPh>
    <phoneticPr fontId="1"/>
  </si>
  <si>
    <t>埼玉県生活環境保全条例　指定施設・指定騒音作業に関する届出書作成シート</t>
    <rPh sb="0" eb="3">
      <t>サイタマケン</t>
    </rPh>
    <rPh sb="3" eb="5">
      <t>セイカツ</t>
    </rPh>
    <rPh sb="5" eb="7">
      <t>カンキョウ</t>
    </rPh>
    <rPh sb="7" eb="9">
      <t>ホゼン</t>
    </rPh>
    <rPh sb="9" eb="11">
      <t>ジョウレイ</t>
    </rPh>
    <rPh sb="12" eb="14">
      <t>シテイ</t>
    </rPh>
    <rPh sb="14" eb="16">
      <t>シセツ</t>
    </rPh>
    <rPh sb="17" eb="19">
      <t>シテイ</t>
    </rPh>
    <rPh sb="19" eb="21">
      <t>ソウオン</t>
    </rPh>
    <rPh sb="21" eb="23">
      <t>サギョウ</t>
    </rPh>
    <rPh sb="24" eb="25">
      <t>カン</t>
    </rPh>
    <rPh sb="27" eb="29">
      <t>トドケデ</t>
    </rPh>
    <rPh sb="29" eb="30">
      <t>ショ</t>
    </rPh>
    <rPh sb="30" eb="32">
      <t>サクセイ</t>
    </rPh>
    <phoneticPr fontId="1"/>
  </si>
  <si>
    <t>指定騒音作業開始届出書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</si>
</sst>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h:mm;@"/>
    <numFmt numFmtId="178" formatCode="[$-411]ggge&quot;年&quot;m&quot;月&quot;d&quot;日&quot;;@"/>
  </numFmts>
  <fonts count="46"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5"/>
      <color theme="1"/>
      <name val="Century"/>
      <family val="1"/>
    </font>
    <font>
      <sz val="12"/>
      <color theme="1"/>
      <name val="ＭＳ 明朝"/>
      <family val="1"/>
      <charset val="128"/>
    </font>
    <font>
      <sz val="12"/>
      <color theme="1"/>
      <name val="Century"/>
      <family val="1"/>
    </font>
    <font>
      <sz val="8"/>
      <color theme="1"/>
      <name val="Century"/>
      <family val="1"/>
    </font>
    <font>
      <sz val="10.5"/>
      <color theme="1"/>
      <name val="ＭＳ 明朝"/>
      <family val="1"/>
      <charset val="128"/>
    </font>
    <font>
      <sz val="8"/>
      <color theme="1"/>
      <name val="ＭＳ 明朝"/>
      <family val="1"/>
      <charset val="128"/>
    </font>
    <font>
      <sz val="10"/>
      <color theme="1"/>
      <name val="ＭＳ 明朝"/>
      <family val="1"/>
      <charset val="128"/>
    </font>
    <font>
      <sz val="20"/>
      <color theme="1"/>
      <name val="ＭＳ Ｐゴシック"/>
      <family val="3"/>
      <charset val="128"/>
    </font>
    <font>
      <b/>
      <sz val="11"/>
      <color theme="1"/>
      <name val="ＭＳ Ｐゴシック"/>
      <family val="3"/>
      <charset val="128"/>
    </font>
    <font>
      <sz val="11"/>
      <color theme="1"/>
      <name val="游ゴシック"/>
      <family val="2"/>
      <charset val="128"/>
      <scheme val="minor"/>
    </font>
    <font>
      <sz val="11"/>
      <color theme="1"/>
      <name val="游ゴシック"/>
      <family val="2"/>
      <scheme val="minor"/>
    </font>
    <font>
      <sz val="11"/>
      <name val="ＭＳ Ｐゴシック"/>
      <family val="3"/>
      <charset val="128"/>
    </font>
    <font>
      <u/>
      <sz val="11"/>
      <color theme="10"/>
      <name val="ＭＳ Ｐゴシック"/>
      <family val="3"/>
      <charset val="128"/>
    </font>
    <font>
      <sz val="9"/>
      <color theme="1"/>
      <name val="游ゴシック"/>
      <family val="2"/>
      <charset val="128"/>
      <scheme val="minor"/>
    </font>
    <font>
      <sz val="22"/>
      <color theme="1"/>
      <name val="ＭＳ 明朝"/>
      <family val="1"/>
      <charset val="128"/>
    </font>
    <font>
      <sz val="9"/>
      <color theme="1"/>
      <name val="游ゴシック"/>
      <family val="3"/>
      <charset val="128"/>
      <scheme val="minor"/>
    </font>
    <font>
      <b/>
      <sz val="16"/>
      <color theme="1"/>
      <name val="ＭＳ Ｐゴシック"/>
      <family val="3"/>
      <charset val="128"/>
    </font>
    <font>
      <sz val="16"/>
      <color theme="1"/>
      <name val="ＭＳ Ｐゴシック"/>
      <family val="3"/>
      <charset val="128"/>
    </font>
    <font>
      <sz val="11"/>
      <color theme="1"/>
      <name val="ＭＳ 明朝"/>
      <family val="1"/>
      <charset val="128"/>
    </font>
    <font>
      <sz val="9"/>
      <color theme="1"/>
      <name val="ＭＳ 明朝"/>
      <family val="1"/>
      <charset val="128"/>
    </font>
    <font>
      <b/>
      <sz val="20"/>
      <color theme="1"/>
      <name val="ＭＳ Ｐゴシック"/>
      <family val="3"/>
      <charset val="128"/>
    </font>
    <font>
      <sz val="20"/>
      <color theme="1"/>
      <name val="游ゴシック"/>
      <family val="2"/>
      <charset val="128"/>
      <scheme val="minor"/>
    </font>
    <font>
      <sz val="12"/>
      <color theme="1"/>
      <name val="ＭＳ Ｐ明朝"/>
      <family val="1"/>
      <charset val="128"/>
    </font>
    <font>
      <sz val="16"/>
      <color theme="1" tint="0.34998626667073579"/>
      <name val="ＭＳ Ｐゴシック"/>
      <family val="3"/>
      <charset val="128"/>
    </font>
    <font>
      <sz val="11"/>
      <color theme="1" tint="0.34998626667073579"/>
      <name val="ＭＳ Ｐゴシック"/>
      <family val="3"/>
      <charset val="128"/>
    </font>
    <font>
      <b/>
      <sz val="11"/>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b/>
      <sz val="12"/>
      <color theme="1"/>
      <name val="ＭＳ 明朝"/>
      <family val="1"/>
      <charset val="128"/>
    </font>
    <font>
      <b/>
      <sz val="14"/>
      <color theme="1"/>
      <name val="游ゴシック"/>
      <family val="3"/>
      <charset val="128"/>
      <scheme val="minor"/>
    </font>
    <font>
      <b/>
      <sz val="22"/>
      <color theme="1"/>
      <name val="ＭＳ 明朝"/>
      <family val="1"/>
      <charset val="128"/>
    </font>
    <font>
      <u/>
      <sz val="11"/>
      <color theme="10"/>
      <name val="游ゴシック"/>
      <family val="2"/>
      <charset val="128"/>
      <scheme val="minor"/>
    </font>
    <font>
      <b/>
      <sz val="12"/>
      <color theme="1"/>
      <name val="Century"/>
      <family val="1"/>
    </font>
    <font>
      <b/>
      <sz val="14"/>
      <color theme="1"/>
      <name val="Century"/>
      <family val="1"/>
    </font>
    <font>
      <u/>
      <sz val="16"/>
      <color theme="10"/>
      <name val="游ゴシック"/>
      <family val="2"/>
      <charset val="128"/>
      <scheme val="minor"/>
    </font>
    <font>
      <u/>
      <sz val="16"/>
      <color theme="10"/>
      <name val="游ゴシック"/>
      <family val="3"/>
      <charset val="128"/>
      <scheme val="minor"/>
    </font>
    <font>
      <b/>
      <sz val="14"/>
      <color theme="1"/>
      <name val="ＭＳ 明朝"/>
      <family val="1"/>
      <charset val="128"/>
    </font>
    <font>
      <sz val="14"/>
      <color theme="1"/>
      <name val="ＭＳ 明朝"/>
      <family val="1"/>
      <charset val="128"/>
    </font>
    <font>
      <b/>
      <sz val="14"/>
      <color rgb="FF0000FF"/>
      <name val="ＭＳ 明朝"/>
      <family val="1"/>
      <charset val="128"/>
    </font>
    <font>
      <b/>
      <sz val="14"/>
      <color rgb="FF0000FF"/>
      <name val="游ゴシック"/>
      <family val="3"/>
      <charset val="128"/>
      <scheme val="minor"/>
    </font>
    <font>
      <b/>
      <sz val="18"/>
      <color theme="1"/>
      <name val="ＭＳ Ｐゴシック"/>
      <family val="3"/>
      <charset val="128"/>
    </font>
    <font>
      <b/>
      <sz val="18"/>
      <color rgb="FF0000FF"/>
      <name val="ＭＳ Ｐゴシック"/>
      <family val="3"/>
      <charset val="128"/>
    </font>
    <font>
      <b/>
      <sz val="20"/>
      <color rgb="FFFF0000"/>
      <name val="ＭＳ Ｐゴシック"/>
      <family val="3"/>
      <charset val="128"/>
    </font>
  </fonts>
  <fills count="4">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s>
  <cellStyleXfs count="7">
    <xf numFmtId="0" fontId="0" fillId="0" borderId="0">
      <alignment vertical="center"/>
    </xf>
    <xf numFmtId="0" fontId="13" fillId="0" borderId="0"/>
    <xf numFmtId="0" fontId="14" fillId="0" borderId="0"/>
    <xf numFmtId="0" fontId="15" fillId="0" borderId="0" applyNumberFormat="0" applyFill="0" applyBorder="0" applyAlignment="0" applyProtection="0">
      <alignment vertical="top"/>
      <protection locked="0"/>
    </xf>
    <xf numFmtId="38" fontId="14" fillId="0" borderId="0" applyFont="0" applyFill="0" applyBorder="0" applyAlignment="0" applyProtection="0"/>
    <xf numFmtId="0" fontId="12" fillId="0" borderId="0">
      <alignment vertical="center"/>
    </xf>
    <xf numFmtId="0" fontId="34" fillId="0" borderId="0" applyNumberFormat="0" applyFill="0" applyBorder="0" applyAlignment="0" applyProtection="0">
      <alignment vertical="center"/>
    </xf>
  </cellStyleXfs>
  <cellXfs count="187">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0" fillId="0" borderId="0" xfId="0" applyAlignment="1">
      <alignment horizontal="justify" vertical="center"/>
    </xf>
    <xf numFmtId="0" fontId="8" fillId="0" borderId="0" xfId="0" applyFont="1" applyAlignment="1">
      <alignment horizontal="justify" vertical="center"/>
    </xf>
    <xf numFmtId="0" fontId="6" fillId="0" borderId="0" xfId="0" applyFont="1" applyAlignment="1">
      <alignment horizontal="justify" vertical="center"/>
    </xf>
    <xf numFmtId="0" fontId="5" fillId="0" borderId="0" xfId="0" applyFont="1" applyAlignment="1">
      <alignment horizontal="justify" vertical="center"/>
    </xf>
    <xf numFmtId="0" fontId="7" fillId="0" borderId="0" xfId="0" applyFont="1" applyAlignment="1">
      <alignment horizontal="justify" vertical="center"/>
    </xf>
    <xf numFmtId="0" fontId="10" fillId="0" borderId="0" xfId="0" applyFont="1">
      <alignment vertical="center"/>
    </xf>
    <xf numFmtId="0" fontId="7" fillId="0" borderId="0" xfId="0" applyFont="1" applyBorder="1" applyAlignment="1">
      <alignment horizontal="justify" vertical="center" wrapText="1"/>
    </xf>
    <xf numFmtId="0" fontId="4" fillId="0" borderId="0" xfId="0" applyFont="1" applyFill="1" applyAlignment="1">
      <alignment vertical="center"/>
    </xf>
    <xf numFmtId="0" fontId="0" fillId="0" borderId="0" xfId="0" applyAlignment="1">
      <alignment vertical="center"/>
    </xf>
    <xf numFmtId="0" fontId="0" fillId="0" borderId="0" xfId="0" applyAlignment="1">
      <alignment horizontal="right" vertical="top"/>
    </xf>
    <xf numFmtId="0" fontId="0" fillId="0" borderId="8" xfId="0" applyBorder="1">
      <alignment vertical="center"/>
    </xf>
    <xf numFmtId="0" fontId="0" fillId="0" borderId="5" xfId="0" applyBorder="1">
      <alignment vertical="center"/>
    </xf>
    <xf numFmtId="0" fontId="0" fillId="0" borderId="9" xfId="0" applyBorder="1">
      <alignment vertical="center"/>
    </xf>
    <xf numFmtId="0" fontId="0" fillId="0" borderId="7" xfId="0" applyBorder="1">
      <alignment vertical="center"/>
    </xf>
    <xf numFmtId="0" fontId="0" fillId="0" borderId="0" xfId="0" applyBorder="1">
      <alignment vertical="center"/>
    </xf>
    <xf numFmtId="0" fontId="0" fillId="0" borderId="4" xfId="0" applyBorder="1">
      <alignment vertical="center"/>
    </xf>
    <xf numFmtId="0" fontId="0" fillId="0" borderId="6" xfId="0" applyBorder="1">
      <alignment vertical="center"/>
    </xf>
    <xf numFmtId="0" fontId="0" fillId="0" borderId="3" xfId="0" applyBorder="1">
      <alignment vertical="center"/>
    </xf>
    <xf numFmtId="0" fontId="0" fillId="0" borderId="2" xfId="0" applyBorder="1">
      <alignment vertical="center"/>
    </xf>
    <xf numFmtId="0" fontId="7" fillId="0" borderId="0" xfId="0" applyFont="1" applyBorder="1" applyAlignment="1">
      <alignment horizontal="center" vertical="center" wrapText="1"/>
    </xf>
    <xf numFmtId="0" fontId="3" fillId="0" borderId="0" xfId="0" applyFont="1" applyBorder="1" applyAlignment="1">
      <alignment horizontal="center" vertical="center" wrapText="1"/>
    </xf>
    <xf numFmtId="0" fontId="7" fillId="0" borderId="0" xfId="0" applyFont="1" applyBorder="1" applyAlignment="1">
      <alignment horizontal="justify" vertical="center" wrapText="1"/>
    </xf>
    <xf numFmtId="0" fontId="11" fillId="0" borderId="0" xfId="0" applyFont="1" applyAlignment="1">
      <alignment horizontal="center" vertical="center"/>
    </xf>
    <xf numFmtId="0" fontId="4" fillId="0" borderId="0" xfId="0" applyFont="1" applyFill="1" applyAlignment="1">
      <alignment horizontal="justify" vertical="center"/>
    </xf>
    <xf numFmtId="0" fontId="9" fillId="0" borderId="0" xfId="0" applyFont="1" applyBorder="1" applyAlignment="1">
      <alignment horizontal="justify" vertical="center" wrapText="1"/>
    </xf>
    <xf numFmtId="0" fontId="9" fillId="0" borderId="0" xfId="0" applyFont="1" applyBorder="1" applyAlignment="1">
      <alignment horizontal="justify" vertical="center"/>
    </xf>
    <xf numFmtId="0" fontId="21" fillId="0" borderId="0" xfId="0" applyFont="1">
      <alignment vertical="center"/>
    </xf>
    <xf numFmtId="0" fontId="4" fillId="0" borderId="0" xfId="0" applyFont="1" applyBorder="1" applyAlignment="1">
      <alignment horizontal="left" vertical="center" wrapText="1"/>
    </xf>
    <xf numFmtId="0" fontId="11" fillId="0" borderId="0" xfId="0" applyFont="1" applyAlignment="1">
      <alignment vertical="center"/>
    </xf>
    <xf numFmtId="0" fontId="23" fillId="0" borderId="0" xfId="0" applyFont="1">
      <alignment vertical="center"/>
    </xf>
    <xf numFmtId="0" fontId="24" fillId="0" borderId="0" xfId="0" applyFont="1">
      <alignment vertical="center"/>
    </xf>
    <xf numFmtId="0" fontId="2" fillId="0" borderId="1" xfId="0" applyFont="1" applyFill="1" applyBorder="1">
      <alignmen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4" fillId="0" borderId="1" xfId="0" applyFont="1" applyBorder="1" applyAlignment="1">
      <alignment horizontal="right" vertical="center" wrapText="1"/>
    </xf>
    <xf numFmtId="0" fontId="21" fillId="0" borderId="0" xfId="0" applyFont="1" applyFill="1">
      <alignment vertical="center"/>
    </xf>
    <xf numFmtId="0" fontId="8" fillId="0" borderId="0" xfId="0" applyFont="1" applyFill="1" applyAlignment="1">
      <alignment horizontal="justify" vertical="center"/>
    </xf>
    <xf numFmtId="0" fontId="21" fillId="0" borderId="0" xfId="0" applyFont="1" applyFill="1" applyAlignment="1">
      <alignment horizontal="justify" vertical="center"/>
    </xf>
    <xf numFmtId="0" fontId="4" fillId="0" borderId="1" xfId="0" applyFont="1" applyFill="1" applyBorder="1" applyAlignment="1">
      <alignment horizontal="right" vertical="center" wrapText="1"/>
    </xf>
    <xf numFmtId="0" fontId="4" fillId="0" borderId="0" xfId="0" applyFont="1" applyBorder="1" applyAlignment="1">
      <alignment horizontal="center" vertical="center" wrapText="1"/>
    </xf>
    <xf numFmtId="0" fontId="4" fillId="0" borderId="0" xfId="0" applyFont="1" applyBorder="1" applyAlignment="1">
      <alignment horizontal="justify" vertical="center" wrapText="1"/>
    </xf>
    <xf numFmtId="0" fontId="5" fillId="0" borderId="0" xfId="0" applyFont="1" applyBorder="1" applyAlignment="1">
      <alignment horizontal="center" vertical="center" wrapText="1"/>
    </xf>
    <xf numFmtId="178" fontId="4" fillId="0" borderId="0" xfId="0" applyNumberFormat="1" applyFont="1" applyFill="1" applyAlignment="1">
      <alignment horizontal="right" vertical="center"/>
    </xf>
    <xf numFmtId="0" fontId="4" fillId="0" borderId="0" xfId="0" applyFont="1" applyFill="1" applyAlignment="1">
      <alignment horizontal="right" vertical="top"/>
    </xf>
    <xf numFmtId="0" fontId="5"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0" fillId="0" borderId="0" xfId="0" applyFill="1">
      <alignment vertical="center"/>
    </xf>
    <xf numFmtId="0" fontId="0" fillId="0" borderId="0" xfId="0" applyFill="1" applyAlignment="1">
      <alignment horizontal="justify" vertical="center"/>
    </xf>
    <xf numFmtId="0" fontId="0" fillId="0" borderId="0" xfId="0" applyFill="1" applyAlignment="1">
      <alignment horizontal="right" vertical="top"/>
    </xf>
    <xf numFmtId="0" fontId="6" fillId="0" borderId="0" xfId="0" applyFont="1" applyFill="1" applyAlignment="1">
      <alignment horizontal="justify" vertical="center"/>
    </xf>
    <xf numFmtId="0" fontId="5" fillId="0" borderId="0" xfId="0" applyFont="1" applyFill="1" applyAlignment="1">
      <alignment horizontal="justify"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 fillId="0" borderId="1" xfId="0" applyFont="1" applyFill="1" applyBorder="1" applyAlignment="1">
      <alignment horizontal="right" vertical="center"/>
    </xf>
    <xf numFmtId="0" fontId="26" fillId="2" borderId="1" xfId="0" applyFont="1" applyFill="1" applyBorder="1">
      <alignment vertical="center"/>
    </xf>
    <xf numFmtId="177" fontId="26" fillId="2" borderId="1" xfId="0" applyNumberFormat="1" applyFont="1" applyFill="1" applyBorder="1">
      <alignment vertical="center"/>
    </xf>
    <xf numFmtId="176" fontId="26" fillId="2" borderId="1" xfId="0" applyNumberFormat="1" applyFont="1" applyFill="1" applyBorder="1">
      <alignment vertical="center"/>
    </xf>
    <xf numFmtId="0" fontId="27" fillId="0" borderId="0" xfId="0" applyFont="1">
      <alignment vertical="center"/>
    </xf>
    <xf numFmtId="0" fontId="11" fillId="0" borderId="1"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5" fillId="0" borderId="1" xfId="0" applyFont="1" applyFill="1" applyBorder="1" applyAlignment="1">
      <alignment horizontal="center" vertical="center" wrapText="1"/>
    </xf>
    <xf numFmtId="0" fontId="2" fillId="0" borderId="0" xfId="0" applyFont="1" applyAlignment="1">
      <alignment vertical="center" wrapText="1"/>
    </xf>
    <xf numFmtId="0" fontId="20" fillId="0" borderId="0" xfId="0" applyFont="1">
      <alignment vertical="center"/>
    </xf>
    <xf numFmtId="0" fontId="29" fillId="0" borderId="0" xfId="0" applyFont="1">
      <alignment vertical="center"/>
    </xf>
    <xf numFmtId="0" fontId="30" fillId="0" borderId="0" xfId="0" applyFont="1">
      <alignment vertical="center"/>
    </xf>
    <xf numFmtId="0" fontId="11" fillId="0" borderId="0" xfId="0" applyFont="1">
      <alignment vertical="center"/>
    </xf>
    <xf numFmtId="0" fontId="28" fillId="0" borderId="0" xfId="0" applyFont="1">
      <alignment vertical="center"/>
    </xf>
    <xf numFmtId="0" fontId="11" fillId="0" borderId="0" xfId="0" applyFont="1" applyAlignment="1">
      <alignment horizontal="right" vertical="center"/>
    </xf>
    <xf numFmtId="0" fontId="2" fillId="0" borderId="0" xfId="0" applyFont="1" applyAlignment="1">
      <alignment horizontal="center" vertical="center"/>
    </xf>
    <xf numFmtId="0" fontId="34" fillId="0" borderId="0" xfId="6">
      <alignment vertical="center"/>
    </xf>
    <xf numFmtId="0" fontId="37" fillId="0" borderId="0" xfId="6" applyFont="1">
      <alignment vertical="center"/>
    </xf>
    <xf numFmtId="0" fontId="38" fillId="0" borderId="0" xfId="6" applyFont="1">
      <alignment vertical="center"/>
    </xf>
    <xf numFmtId="0" fontId="35" fillId="0" borderId="1" xfId="0" applyFont="1" applyFill="1" applyBorder="1" applyAlignment="1">
      <alignment vertical="center" wrapText="1"/>
    </xf>
    <xf numFmtId="0" fontId="39" fillId="0" borderId="1" xfId="0" applyFont="1" applyBorder="1" applyAlignment="1">
      <alignment horizontal="center" vertical="center" wrapText="1"/>
    </xf>
    <xf numFmtId="177" fontId="39" fillId="0" borderId="1" xfId="0" applyNumberFormat="1" applyFont="1" applyBorder="1" applyAlignment="1">
      <alignment horizontal="center" vertical="center" wrapText="1"/>
    </xf>
    <xf numFmtId="0" fontId="42" fillId="3" borderId="0" xfId="0" applyFont="1" applyFill="1" applyAlignment="1">
      <alignment horizontal="center" vertical="center"/>
    </xf>
    <xf numFmtId="0" fontId="45" fillId="0" borderId="0" xfId="0" applyFont="1">
      <alignment vertical="center"/>
    </xf>
    <xf numFmtId="0" fontId="23" fillId="0" borderId="0" xfId="0" applyFont="1" applyAlignment="1">
      <alignment vertical="center"/>
    </xf>
    <xf numFmtId="176" fontId="44" fillId="2" borderId="0" xfId="0" applyNumberFormat="1" applyFont="1" applyFill="1" applyBorder="1" applyAlignment="1" applyProtection="1">
      <alignment horizontal="left" vertical="center"/>
      <protection locked="0"/>
    </xf>
    <xf numFmtId="0" fontId="43" fillId="2" borderId="0" xfId="0" applyFont="1" applyFill="1" applyBorder="1" applyProtection="1">
      <alignment vertical="center"/>
      <protection locked="0"/>
    </xf>
    <xf numFmtId="0" fontId="43" fillId="2" borderId="23" xfId="0" applyFont="1" applyFill="1" applyBorder="1" applyProtection="1">
      <alignment vertical="center"/>
      <protection locked="0"/>
    </xf>
    <xf numFmtId="0" fontId="19" fillId="2" borderId="0" xfId="0" applyFont="1" applyFill="1" applyBorder="1" applyProtection="1">
      <alignment vertical="center"/>
      <protection locked="0"/>
    </xf>
    <xf numFmtId="176" fontId="19" fillId="2" borderId="0" xfId="0" applyNumberFormat="1" applyFont="1" applyFill="1" applyBorder="1" applyAlignment="1" applyProtection="1">
      <alignment horizontal="left" vertical="center"/>
      <protection locked="0"/>
    </xf>
    <xf numFmtId="0" fontId="20" fillId="2" borderId="1" xfId="0" applyFont="1" applyFill="1" applyBorder="1" applyProtection="1">
      <alignment vertical="center"/>
      <protection locked="0"/>
    </xf>
    <xf numFmtId="177" fontId="20" fillId="2" borderId="1" xfId="0" applyNumberFormat="1" applyFont="1" applyFill="1" applyBorder="1" applyProtection="1">
      <alignment vertical="center"/>
      <protection locked="0"/>
    </xf>
    <xf numFmtId="176" fontId="20" fillId="2" borderId="1" xfId="0" applyNumberFormat="1" applyFont="1" applyFill="1" applyBorder="1" applyProtection="1">
      <alignment vertical="center"/>
      <protection locked="0"/>
    </xf>
    <xf numFmtId="0" fontId="26" fillId="2" borderId="1" xfId="0" applyFont="1" applyFill="1" applyBorder="1" applyProtection="1">
      <alignment vertical="center"/>
    </xf>
    <xf numFmtId="177" fontId="26" fillId="2" borderId="17" xfId="0" applyNumberFormat="1" applyFont="1" applyFill="1" applyBorder="1" applyProtection="1">
      <alignment vertical="center"/>
    </xf>
    <xf numFmtId="176" fontId="26" fillId="2" borderId="1" xfId="0" applyNumberFormat="1" applyFont="1" applyFill="1" applyBorder="1" applyProtection="1">
      <alignment vertical="center"/>
    </xf>
    <xf numFmtId="0" fontId="19" fillId="2" borderId="0" xfId="0" applyFont="1" applyFill="1" applyBorder="1" applyProtection="1">
      <alignment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21" xfId="0" applyFont="1" applyBorder="1" applyAlignment="1">
      <alignment horizontal="center" vertical="center"/>
    </xf>
    <xf numFmtId="0" fontId="19" fillId="2" borderId="0" xfId="0" applyFont="1" applyFill="1" applyBorder="1" applyAlignment="1" applyProtection="1">
      <alignment vertical="center"/>
      <protection locked="0"/>
    </xf>
    <xf numFmtId="176" fontId="19" fillId="2" borderId="0" xfId="0" applyNumberFormat="1" applyFont="1" applyFill="1" applyBorder="1" applyAlignment="1" applyProtection="1">
      <alignment vertical="center"/>
      <protection locked="0"/>
    </xf>
    <xf numFmtId="176" fontId="19" fillId="2" borderId="0" xfId="0" applyNumberFormat="1" applyFont="1" applyFill="1" applyBorder="1" applyAlignment="1" applyProtection="1">
      <alignment horizontal="left" vertical="center"/>
      <protection locked="0"/>
    </xf>
    <xf numFmtId="0" fontId="22" fillId="0" borderId="0" xfId="0" applyFont="1" applyFill="1" applyAlignment="1">
      <alignment horizontal="left" vertical="top" wrapText="1"/>
    </xf>
    <xf numFmtId="0" fontId="39"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178" fontId="39" fillId="0" borderId="1" xfId="0" applyNumberFormat="1" applyFont="1" applyBorder="1" applyAlignment="1">
      <alignment horizontal="center" vertical="center" wrapText="1"/>
    </xf>
    <xf numFmtId="178" fontId="39" fillId="0" borderId="21" xfId="0" applyNumberFormat="1" applyFont="1" applyBorder="1" applyAlignment="1">
      <alignment horizontal="center" vertical="center" wrapText="1"/>
    </xf>
    <xf numFmtId="178" fontId="39" fillId="0" borderId="22" xfId="0" applyNumberFormat="1" applyFont="1" applyBorder="1" applyAlignment="1">
      <alignment horizontal="center" vertical="center" wrapText="1"/>
    </xf>
    <xf numFmtId="0" fontId="33" fillId="0" borderId="0" xfId="0" applyFont="1" applyFill="1" applyAlignment="1">
      <alignment horizontal="center" vertical="center"/>
    </xf>
    <xf numFmtId="0" fontId="39"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22" fillId="0" borderId="0" xfId="0" applyFont="1" applyFill="1" applyAlignment="1">
      <alignment horizontal="left" wrapText="1"/>
    </xf>
    <xf numFmtId="0" fontId="4" fillId="0" borderId="0" xfId="0" applyFont="1" applyFill="1" applyBorder="1" applyAlignment="1">
      <alignment horizontal="left" vertical="center" wrapText="1"/>
    </xf>
    <xf numFmtId="0" fontId="32" fillId="0" borderId="0" xfId="0" applyFont="1" applyFill="1" applyAlignment="1">
      <alignment horizontal="left" vertical="center" shrinkToFit="1"/>
    </xf>
    <xf numFmtId="178" fontId="39" fillId="0" borderId="0" xfId="0" applyNumberFormat="1" applyFont="1" applyFill="1" applyAlignment="1">
      <alignment horizontal="right" vertical="center"/>
    </xf>
    <xf numFmtId="0" fontId="40" fillId="0" borderId="1" xfId="0" applyFont="1" applyBorder="1" applyAlignment="1">
      <alignment horizontal="center" vertical="center" wrapText="1"/>
    </xf>
    <xf numFmtId="0" fontId="4" fillId="0" borderId="0" xfId="0" applyFont="1" applyFill="1" applyAlignment="1">
      <alignment horizontal="left" vertical="center"/>
    </xf>
    <xf numFmtId="0" fontId="17" fillId="0" borderId="0" xfId="0" applyFont="1" applyFill="1" applyBorder="1" applyAlignment="1">
      <alignment horizontal="center" vertical="center" wrapText="1"/>
    </xf>
    <xf numFmtId="0" fontId="41" fillId="3" borderId="21" xfId="0" applyFont="1" applyFill="1" applyBorder="1" applyAlignment="1">
      <alignment horizontal="center" vertical="center" wrapText="1"/>
    </xf>
    <xf numFmtId="0" fontId="41" fillId="3" borderId="22" xfId="0" applyFont="1" applyFill="1" applyBorder="1" applyAlignment="1">
      <alignment horizontal="center" vertical="center" wrapText="1"/>
    </xf>
    <xf numFmtId="0" fontId="4" fillId="0" borderId="0" xfId="0" applyFont="1" applyFill="1" applyBorder="1" applyAlignment="1">
      <alignment horizontal="left" vertical="top" wrapText="1"/>
    </xf>
    <xf numFmtId="0" fontId="4" fillId="0" borderId="11" xfId="0" applyFont="1" applyBorder="1" applyAlignment="1">
      <alignment horizontal="left" vertical="center" wrapText="1"/>
    </xf>
    <xf numFmtId="177" fontId="40" fillId="0" borderId="1" xfId="0" applyNumberFormat="1" applyFont="1" applyBorder="1" applyAlignment="1">
      <alignment horizontal="center" vertical="center" wrapText="1"/>
    </xf>
    <xf numFmtId="178" fontId="40" fillId="0" borderId="21" xfId="0" applyNumberFormat="1" applyFont="1" applyBorder="1" applyAlignment="1">
      <alignment horizontal="center" vertical="center" wrapText="1"/>
    </xf>
    <xf numFmtId="178" fontId="40" fillId="0" borderId="22" xfId="0" applyNumberFormat="1" applyFont="1" applyBorder="1" applyAlignment="1">
      <alignment horizontal="center" vertical="center" wrapText="1"/>
    </xf>
    <xf numFmtId="178" fontId="40" fillId="0" borderId="1" xfId="0" applyNumberFormat="1" applyFont="1" applyBorder="1" applyAlignment="1">
      <alignment horizontal="center" vertical="center" wrapText="1"/>
    </xf>
    <xf numFmtId="177" fontId="39"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6" fillId="0" borderId="0" xfId="0" applyFont="1" applyAlignment="1">
      <alignment horizontal="left" wrapText="1"/>
    </xf>
    <xf numFmtId="0" fontId="16" fillId="0" borderId="0" xfId="0" applyFont="1" applyAlignment="1">
      <alignment horizontal="left" vertical="top" wrapText="1"/>
    </xf>
    <xf numFmtId="0" fontId="18" fillId="0" borderId="0" xfId="0" applyFont="1" applyAlignment="1">
      <alignment horizontal="left" vertical="top" wrapText="1"/>
    </xf>
    <xf numFmtId="0" fontId="4" fillId="0" borderId="0" xfId="0" applyFont="1" applyFill="1" applyBorder="1" applyAlignment="1">
      <alignment horizontal="left" vertical="center" wrapText="1" inden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0" xfId="0" applyFont="1" applyAlignment="1">
      <alignment horizontal="left" vertical="center"/>
    </xf>
    <xf numFmtId="0" fontId="17" fillId="0" borderId="0" xfId="0" applyFont="1" applyFill="1" applyAlignment="1">
      <alignment horizontal="center" vertical="center"/>
    </xf>
    <xf numFmtId="0" fontId="36"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16" fillId="0" borderId="0" xfId="0" applyFont="1" applyFill="1" applyAlignment="1">
      <alignment horizontal="left" wrapText="1"/>
    </xf>
    <xf numFmtId="0" fontId="16" fillId="0" borderId="0" xfId="0" applyFont="1" applyFill="1" applyAlignment="1">
      <alignment horizontal="left" vertical="top" wrapText="1"/>
    </xf>
    <xf numFmtId="0" fontId="18" fillId="0" borderId="0" xfId="0" applyFont="1" applyFill="1" applyAlignment="1">
      <alignment horizontal="left" vertical="top" wrapText="1"/>
    </xf>
    <xf numFmtId="0" fontId="36" fillId="0" borderId="1" xfId="0" applyFont="1" applyFill="1" applyBorder="1" applyAlignment="1">
      <alignment horizontal="left" vertical="center" wrapText="1"/>
    </xf>
    <xf numFmtId="178" fontId="4" fillId="0" borderId="0" xfId="0" applyNumberFormat="1" applyFont="1" applyFill="1" applyAlignment="1">
      <alignment horizontal="right" vertical="center"/>
    </xf>
    <xf numFmtId="0" fontId="4" fillId="0" borderId="11" xfId="0" applyFont="1" applyBorder="1" applyAlignment="1">
      <alignment horizontal="left" vertical="top" wrapText="1"/>
    </xf>
    <xf numFmtId="178" fontId="36" fillId="0" borderId="1" xfId="0" applyNumberFormat="1"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178" fontId="5" fillId="3"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5" xfId="0" applyFont="1" applyFill="1" applyBorder="1" applyAlignment="1">
      <alignment horizontal="left" vertical="center" wrapText="1"/>
    </xf>
    <xf numFmtId="178" fontId="31" fillId="0" borderId="0" xfId="0" applyNumberFormat="1" applyFont="1" applyFill="1" applyAlignment="1">
      <alignment horizontal="right" vertical="center"/>
    </xf>
  </cellXfs>
  <cellStyles count="7">
    <cellStyle name="ハイパーリンク" xfId="6" builtinId="8"/>
    <cellStyle name="ハイパーリンク 2" xfId="3" xr:uid="{00000000-0005-0000-0000-000001000000}"/>
    <cellStyle name="桁区切り 2" xfId="4" xr:uid="{00000000-0005-0000-0000-000002000000}"/>
    <cellStyle name="標準" xfId="0" builtinId="0"/>
    <cellStyle name="標準 2" xfId="2" xr:uid="{00000000-0005-0000-0000-000004000000}"/>
    <cellStyle name="標準 3" xfId="5" xr:uid="{00000000-0005-0000-0000-000005000000}"/>
    <cellStyle name="標準 4" xfId="1" xr:uid="{00000000-0005-0000-0000-000006000000}"/>
  </cellStyles>
  <dxfs count="6">
    <dxf>
      <font>
        <color theme="0"/>
      </font>
      <fill>
        <patternFill patternType="none">
          <bgColor auto="1"/>
        </patternFill>
      </fill>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border>
        <left/>
        <right/>
        <top/>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16</xdr:col>
      <xdr:colOff>224517</xdr:colOff>
      <xdr:row>3</xdr:row>
      <xdr:rowOff>90713</xdr:rowOff>
    </xdr:from>
    <xdr:to>
      <xdr:col>28</xdr:col>
      <xdr:colOff>9071</xdr:colOff>
      <xdr:row>13</xdr:row>
      <xdr:rowOff>15874</xdr:rowOff>
    </xdr:to>
    <xdr:sp macro="" textlink="">
      <xdr:nvSpPr>
        <xdr:cNvPr id="4" name="L 字 3">
          <a:extLst>
            <a:ext uri="{FF2B5EF4-FFF2-40B4-BE49-F238E27FC236}">
              <a16:creationId xmlns:a16="http://schemas.microsoft.com/office/drawing/2014/main" id="{00000000-0008-0000-0700-000004000000}"/>
            </a:ext>
          </a:extLst>
        </xdr:cNvPr>
        <xdr:cNvSpPr/>
      </xdr:nvSpPr>
      <xdr:spPr>
        <a:xfrm>
          <a:off x="4542517" y="820963"/>
          <a:ext cx="3023054" cy="2306411"/>
        </a:xfrm>
        <a:prstGeom prst="corner">
          <a:avLst>
            <a:gd name="adj1" fmla="val 9196"/>
            <a:gd name="adj2" fmla="val 9770"/>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256268</xdr:colOff>
      <xdr:row>13</xdr:row>
      <xdr:rowOff>27214</xdr:rowOff>
    </xdr:from>
    <xdr:to>
      <xdr:col>27</xdr:col>
      <xdr:colOff>79374</xdr:colOff>
      <xdr:row>19</xdr:row>
      <xdr:rowOff>158749</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4574268" y="3138714"/>
          <a:ext cx="2791731" cy="1560285"/>
        </a:xfrm>
        <a:prstGeom prst="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222250</xdr:colOff>
      <xdr:row>20</xdr:row>
      <xdr:rowOff>79375</xdr:rowOff>
    </xdr:from>
    <xdr:to>
      <xdr:col>15</xdr:col>
      <xdr:colOff>174625</xdr:colOff>
      <xdr:row>39</xdr:row>
      <xdr:rowOff>111125</xdr:rowOff>
    </xdr:to>
    <xdr:cxnSp macro="">
      <xdr:nvCxnSpPr>
        <xdr:cNvPr id="8" name="直線矢印コネクタ 7">
          <a:extLst>
            <a:ext uri="{FF2B5EF4-FFF2-40B4-BE49-F238E27FC236}">
              <a16:creationId xmlns:a16="http://schemas.microsoft.com/office/drawing/2014/main" id="{00000000-0008-0000-0700-000008000000}"/>
            </a:ext>
          </a:extLst>
        </xdr:cNvPr>
        <xdr:cNvCxnSpPr/>
      </xdr:nvCxnSpPr>
      <xdr:spPr>
        <a:xfrm flipV="1">
          <a:off x="1301750" y="4857750"/>
          <a:ext cx="2921000" cy="4556125"/>
        </a:xfrm>
        <a:prstGeom prst="straightConnector1">
          <a:avLst/>
        </a:prstGeom>
        <a:ln w="38100">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192768</xdr:colOff>
      <xdr:row>40</xdr:row>
      <xdr:rowOff>201839</xdr:rowOff>
    </xdr:from>
    <xdr:to>
      <xdr:col>29</xdr:col>
      <xdr:colOff>95250</xdr:colOff>
      <xdr:row>57</xdr:row>
      <xdr:rowOff>20839</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1002393" y="9742714"/>
          <a:ext cx="6919232" cy="3867125"/>
        </a:xfrm>
        <a:prstGeom prst="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204108</xdr:colOff>
      <xdr:row>52</xdr:row>
      <xdr:rowOff>79374</xdr:rowOff>
    </xdr:from>
    <xdr:to>
      <xdr:col>25</xdr:col>
      <xdr:colOff>222250</xdr:colOff>
      <xdr:row>55</xdr:row>
      <xdr:rowOff>15874</xdr:rowOff>
    </xdr:to>
    <xdr:sp macro="" textlink="">
      <xdr:nvSpPr>
        <xdr:cNvPr id="10" name="正方形/長方形 9">
          <a:extLst>
            <a:ext uri="{FF2B5EF4-FFF2-40B4-BE49-F238E27FC236}">
              <a16:creationId xmlns:a16="http://schemas.microsoft.com/office/drawing/2014/main" id="{00000000-0008-0000-0700-00000A000000}"/>
            </a:ext>
          </a:extLst>
        </xdr:cNvPr>
        <xdr:cNvSpPr/>
      </xdr:nvSpPr>
      <xdr:spPr>
        <a:xfrm>
          <a:off x="6141358" y="12477749"/>
          <a:ext cx="827767" cy="650875"/>
        </a:xfrm>
        <a:prstGeom prst="rect">
          <a:avLst/>
        </a:prstGeom>
        <a:pattFill prst="wdUpDiag">
          <a:fgClr>
            <a:schemeClr val="accent1"/>
          </a:fgClr>
          <a:bgClr>
            <a:schemeClr val="bg1"/>
          </a:bgClr>
        </a:patt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31750</xdr:colOff>
      <xdr:row>20</xdr:row>
      <xdr:rowOff>174625</xdr:rowOff>
    </xdr:from>
    <xdr:to>
      <xdr:col>29</xdr:col>
      <xdr:colOff>63500</xdr:colOff>
      <xdr:row>39</xdr:row>
      <xdr:rowOff>63500</xdr:rowOff>
    </xdr:to>
    <xdr:cxnSp macro="">
      <xdr:nvCxnSpPr>
        <xdr:cNvPr id="13" name="直線矢印コネクタ 12">
          <a:extLst>
            <a:ext uri="{FF2B5EF4-FFF2-40B4-BE49-F238E27FC236}">
              <a16:creationId xmlns:a16="http://schemas.microsoft.com/office/drawing/2014/main" id="{00000000-0008-0000-0700-00000D000000}"/>
            </a:ext>
          </a:extLst>
        </xdr:cNvPr>
        <xdr:cNvCxnSpPr/>
      </xdr:nvCxnSpPr>
      <xdr:spPr>
        <a:xfrm flipH="1" flipV="1">
          <a:off x="7318375" y="4953000"/>
          <a:ext cx="571500" cy="4413250"/>
        </a:xfrm>
        <a:prstGeom prst="straightConnector1">
          <a:avLst/>
        </a:prstGeom>
        <a:ln w="38100">
          <a:headEnd type="triangl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142875</xdr:colOff>
      <xdr:row>50</xdr:row>
      <xdr:rowOff>15875</xdr:rowOff>
    </xdr:from>
    <xdr:ext cx="1980029" cy="521425"/>
    <xdr:sp macro="" textlink="">
      <xdr:nvSpPr>
        <xdr:cNvPr id="17" name="テキスト ボックス 16">
          <a:extLst>
            <a:ext uri="{FF2B5EF4-FFF2-40B4-BE49-F238E27FC236}">
              <a16:creationId xmlns:a16="http://schemas.microsoft.com/office/drawing/2014/main" id="{00000000-0008-0000-0700-000011000000}"/>
            </a:ext>
          </a:extLst>
        </xdr:cNvPr>
        <xdr:cNvSpPr txBox="1"/>
      </xdr:nvSpPr>
      <xdr:spPr>
        <a:xfrm>
          <a:off x="5540375" y="11938000"/>
          <a:ext cx="1980029"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accent1">
                  <a:lumMod val="75000"/>
                </a:schemeClr>
              </a:solidFill>
            </a:rPr>
            <a:t>コンプレッサー</a:t>
          </a:r>
        </a:p>
      </xdr:txBody>
    </xdr:sp>
    <xdr:clientData/>
  </xdr:oneCellAnchor>
  <xdr:oneCellAnchor>
    <xdr:from>
      <xdr:col>6</xdr:col>
      <xdr:colOff>47625</xdr:colOff>
      <xdr:row>37</xdr:row>
      <xdr:rowOff>31750</xdr:rowOff>
    </xdr:from>
    <xdr:ext cx="1569660" cy="864852"/>
    <xdr:sp macro="" textlink="">
      <xdr:nvSpPr>
        <xdr:cNvPr id="18" name="テキスト ボックス 17">
          <a:extLst>
            <a:ext uri="{FF2B5EF4-FFF2-40B4-BE49-F238E27FC236}">
              <a16:creationId xmlns:a16="http://schemas.microsoft.com/office/drawing/2014/main" id="{00000000-0008-0000-0700-000012000000}"/>
            </a:ext>
          </a:extLst>
        </xdr:cNvPr>
        <xdr:cNvSpPr txBox="1"/>
      </xdr:nvSpPr>
      <xdr:spPr>
        <a:xfrm>
          <a:off x="1666875" y="8858250"/>
          <a:ext cx="1569660" cy="8648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600" b="1">
              <a:solidFill>
                <a:schemeClr val="accent1">
                  <a:lumMod val="75000"/>
                </a:schemeClr>
              </a:solidFill>
            </a:rPr>
            <a:t>配置図</a:t>
          </a:r>
        </a:p>
      </xdr:txBody>
    </xdr:sp>
    <xdr:clientData/>
  </xdr:oneCellAnchor>
  <xdr:oneCellAnchor>
    <xdr:from>
      <xdr:col>4</xdr:col>
      <xdr:colOff>174625</xdr:colOff>
      <xdr:row>3</xdr:row>
      <xdr:rowOff>15875</xdr:rowOff>
    </xdr:from>
    <xdr:ext cx="1569660" cy="864852"/>
    <xdr:sp macro="" textlink="">
      <xdr:nvSpPr>
        <xdr:cNvPr id="20" name="テキスト ボックス 19">
          <a:extLst>
            <a:ext uri="{FF2B5EF4-FFF2-40B4-BE49-F238E27FC236}">
              <a16:creationId xmlns:a16="http://schemas.microsoft.com/office/drawing/2014/main" id="{00000000-0008-0000-0700-000014000000}"/>
            </a:ext>
          </a:extLst>
        </xdr:cNvPr>
        <xdr:cNvSpPr txBox="1"/>
      </xdr:nvSpPr>
      <xdr:spPr>
        <a:xfrm>
          <a:off x="1254125" y="746125"/>
          <a:ext cx="1569660" cy="8648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600" b="1">
              <a:solidFill>
                <a:schemeClr val="accent1">
                  <a:lumMod val="75000"/>
                </a:schemeClr>
              </a:solidFill>
            </a:rPr>
            <a:t>周辺図</a:t>
          </a:r>
        </a:p>
      </xdr:txBody>
    </xdr:sp>
    <xdr:clientData/>
  </xdr:oneCellAnchor>
  <xdr:oneCellAnchor>
    <xdr:from>
      <xdr:col>19</xdr:col>
      <xdr:colOff>111125</xdr:colOff>
      <xdr:row>15</xdr:row>
      <xdr:rowOff>31750</xdr:rowOff>
    </xdr:from>
    <xdr:ext cx="1210588" cy="521425"/>
    <xdr:sp macro="" textlink="">
      <xdr:nvSpPr>
        <xdr:cNvPr id="21" name="テキスト ボックス 20">
          <a:extLst>
            <a:ext uri="{FF2B5EF4-FFF2-40B4-BE49-F238E27FC236}">
              <a16:creationId xmlns:a16="http://schemas.microsoft.com/office/drawing/2014/main" id="{00000000-0008-0000-0700-000015000000}"/>
            </a:ext>
          </a:extLst>
        </xdr:cNvPr>
        <xdr:cNvSpPr txBox="1"/>
      </xdr:nvSpPr>
      <xdr:spPr>
        <a:xfrm>
          <a:off x="5238750" y="3619500"/>
          <a:ext cx="1210588"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accent1">
                  <a:lumMod val="75000"/>
                </a:schemeClr>
              </a:solidFill>
            </a:rPr>
            <a:t>●●工場</a:t>
          </a:r>
        </a:p>
      </xdr:txBody>
    </xdr:sp>
    <xdr:clientData/>
  </xdr:oneCellAnchor>
  <xdr:twoCellAnchor>
    <xdr:from>
      <xdr:col>18</xdr:col>
      <xdr:colOff>176893</xdr:colOff>
      <xdr:row>9</xdr:row>
      <xdr:rowOff>15875</xdr:rowOff>
    </xdr:from>
    <xdr:to>
      <xdr:col>21</xdr:col>
      <xdr:colOff>15875</xdr:colOff>
      <xdr:row>11</xdr:row>
      <xdr:rowOff>142874</xdr:rowOff>
    </xdr:to>
    <xdr:sp macro="" textlink="">
      <xdr:nvSpPr>
        <xdr:cNvPr id="22" name="正方形/長方形 21">
          <a:extLst>
            <a:ext uri="{FF2B5EF4-FFF2-40B4-BE49-F238E27FC236}">
              <a16:creationId xmlns:a16="http://schemas.microsoft.com/office/drawing/2014/main" id="{00000000-0008-0000-0700-000016000000}"/>
            </a:ext>
          </a:extLst>
        </xdr:cNvPr>
        <xdr:cNvSpPr/>
      </xdr:nvSpPr>
      <xdr:spPr>
        <a:xfrm>
          <a:off x="5034643" y="2174875"/>
          <a:ext cx="648607" cy="603249"/>
        </a:xfrm>
        <a:prstGeom prst="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176893</xdr:colOff>
      <xdr:row>5</xdr:row>
      <xdr:rowOff>111125</xdr:rowOff>
    </xdr:from>
    <xdr:to>
      <xdr:col>21</xdr:col>
      <xdr:colOff>15875</xdr:colOff>
      <xdr:row>7</xdr:row>
      <xdr:rowOff>238124</xdr:rowOff>
    </xdr:to>
    <xdr:sp macro="" textlink="">
      <xdr:nvSpPr>
        <xdr:cNvPr id="23" name="正方形/長方形 22">
          <a:extLst>
            <a:ext uri="{FF2B5EF4-FFF2-40B4-BE49-F238E27FC236}">
              <a16:creationId xmlns:a16="http://schemas.microsoft.com/office/drawing/2014/main" id="{00000000-0008-0000-0700-000017000000}"/>
            </a:ext>
          </a:extLst>
        </xdr:cNvPr>
        <xdr:cNvSpPr/>
      </xdr:nvSpPr>
      <xdr:spPr>
        <a:xfrm>
          <a:off x="5034643" y="1317625"/>
          <a:ext cx="648607" cy="603249"/>
        </a:xfrm>
        <a:prstGeom prst="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224518</xdr:colOff>
      <xdr:row>9</xdr:row>
      <xdr:rowOff>15875</xdr:rowOff>
    </xdr:from>
    <xdr:to>
      <xdr:col>24</xdr:col>
      <xdr:colOff>63500</xdr:colOff>
      <xdr:row>11</xdr:row>
      <xdr:rowOff>142874</xdr:rowOff>
    </xdr:to>
    <xdr:sp macro="" textlink="">
      <xdr:nvSpPr>
        <xdr:cNvPr id="24" name="正方形/長方形 23">
          <a:extLst>
            <a:ext uri="{FF2B5EF4-FFF2-40B4-BE49-F238E27FC236}">
              <a16:creationId xmlns:a16="http://schemas.microsoft.com/office/drawing/2014/main" id="{00000000-0008-0000-0700-000018000000}"/>
            </a:ext>
          </a:extLst>
        </xdr:cNvPr>
        <xdr:cNvSpPr/>
      </xdr:nvSpPr>
      <xdr:spPr>
        <a:xfrm>
          <a:off x="5891893" y="2174875"/>
          <a:ext cx="648607" cy="603249"/>
        </a:xfrm>
        <a:prstGeom prst="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224518</xdr:colOff>
      <xdr:row>5</xdr:row>
      <xdr:rowOff>111125</xdr:rowOff>
    </xdr:from>
    <xdr:to>
      <xdr:col>24</xdr:col>
      <xdr:colOff>63500</xdr:colOff>
      <xdr:row>7</xdr:row>
      <xdr:rowOff>238124</xdr:rowOff>
    </xdr:to>
    <xdr:sp macro="" textlink="">
      <xdr:nvSpPr>
        <xdr:cNvPr id="25" name="正方形/長方形 24">
          <a:extLst>
            <a:ext uri="{FF2B5EF4-FFF2-40B4-BE49-F238E27FC236}">
              <a16:creationId xmlns:a16="http://schemas.microsoft.com/office/drawing/2014/main" id="{00000000-0008-0000-0700-000019000000}"/>
            </a:ext>
          </a:extLst>
        </xdr:cNvPr>
        <xdr:cNvSpPr/>
      </xdr:nvSpPr>
      <xdr:spPr>
        <a:xfrm>
          <a:off x="5891893" y="1317625"/>
          <a:ext cx="648607" cy="603249"/>
        </a:xfrm>
        <a:prstGeom prst="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49893</xdr:colOff>
      <xdr:row>9</xdr:row>
      <xdr:rowOff>15875</xdr:rowOff>
    </xdr:from>
    <xdr:to>
      <xdr:col>27</xdr:col>
      <xdr:colOff>158750</xdr:colOff>
      <xdr:row>11</xdr:row>
      <xdr:rowOff>142874</xdr:rowOff>
    </xdr:to>
    <xdr:sp macro="" textlink="">
      <xdr:nvSpPr>
        <xdr:cNvPr id="26" name="正方形/長方形 25">
          <a:extLst>
            <a:ext uri="{FF2B5EF4-FFF2-40B4-BE49-F238E27FC236}">
              <a16:creationId xmlns:a16="http://schemas.microsoft.com/office/drawing/2014/main" id="{00000000-0008-0000-0700-00001A000000}"/>
            </a:ext>
          </a:extLst>
        </xdr:cNvPr>
        <xdr:cNvSpPr/>
      </xdr:nvSpPr>
      <xdr:spPr>
        <a:xfrm>
          <a:off x="6796768" y="2174875"/>
          <a:ext cx="648607" cy="603249"/>
        </a:xfrm>
        <a:prstGeom prst="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49893</xdr:colOff>
      <xdr:row>5</xdr:row>
      <xdr:rowOff>111125</xdr:rowOff>
    </xdr:from>
    <xdr:to>
      <xdr:col>27</xdr:col>
      <xdr:colOff>158750</xdr:colOff>
      <xdr:row>7</xdr:row>
      <xdr:rowOff>238124</xdr:rowOff>
    </xdr:to>
    <xdr:sp macro="" textlink="">
      <xdr:nvSpPr>
        <xdr:cNvPr id="27" name="正方形/長方形 26">
          <a:extLst>
            <a:ext uri="{FF2B5EF4-FFF2-40B4-BE49-F238E27FC236}">
              <a16:creationId xmlns:a16="http://schemas.microsoft.com/office/drawing/2014/main" id="{00000000-0008-0000-0700-00001B000000}"/>
            </a:ext>
          </a:extLst>
        </xdr:cNvPr>
        <xdr:cNvSpPr/>
      </xdr:nvSpPr>
      <xdr:spPr>
        <a:xfrm>
          <a:off x="6796768" y="1317625"/>
          <a:ext cx="648607" cy="603249"/>
        </a:xfrm>
        <a:prstGeom prst="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19</xdr:col>
      <xdr:colOff>222250</xdr:colOff>
      <xdr:row>3</xdr:row>
      <xdr:rowOff>79375</xdr:rowOff>
    </xdr:from>
    <xdr:ext cx="697627" cy="521425"/>
    <xdr:sp macro="" textlink="">
      <xdr:nvSpPr>
        <xdr:cNvPr id="28" name="テキスト ボックス 27">
          <a:extLst>
            <a:ext uri="{FF2B5EF4-FFF2-40B4-BE49-F238E27FC236}">
              <a16:creationId xmlns:a16="http://schemas.microsoft.com/office/drawing/2014/main" id="{00000000-0008-0000-0700-00001C000000}"/>
            </a:ext>
          </a:extLst>
        </xdr:cNvPr>
        <xdr:cNvSpPr txBox="1"/>
      </xdr:nvSpPr>
      <xdr:spPr>
        <a:xfrm>
          <a:off x="5349875" y="809625"/>
          <a:ext cx="697627"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accent1">
                  <a:lumMod val="75000"/>
                </a:schemeClr>
              </a:solidFill>
            </a:rPr>
            <a:t>住宅</a:t>
          </a:r>
        </a:p>
      </xdr:txBody>
    </xdr:sp>
    <xdr:clientData/>
  </xdr:oneCellAnchor>
  <xdr:twoCellAnchor>
    <xdr:from>
      <xdr:col>17</xdr:col>
      <xdr:colOff>161017</xdr:colOff>
      <xdr:row>47</xdr:row>
      <xdr:rowOff>74838</xdr:rowOff>
    </xdr:from>
    <xdr:to>
      <xdr:col>28</xdr:col>
      <xdr:colOff>215446</xdr:colOff>
      <xdr:row>56</xdr:row>
      <xdr:rowOff>238124</xdr:rowOff>
    </xdr:to>
    <xdr:sp macro="" textlink="">
      <xdr:nvSpPr>
        <xdr:cNvPr id="29" name="L 字 28">
          <a:extLst>
            <a:ext uri="{FF2B5EF4-FFF2-40B4-BE49-F238E27FC236}">
              <a16:creationId xmlns:a16="http://schemas.microsoft.com/office/drawing/2014/main" id="{00000000-0008-0000-0700-00001D000000}"/>
            </a:ext>
          </a:extLst>
        </xdr:cNvPr>
        <xdr:cNvSpPr/>
      </xdr:nvSpPr>
      <xdr:spPr>
        <a:xfrm rot="10800000">
          <a:off x="4748892" y="11282588"/>
          <a:ext cx="3023054" cy="2306411"/>
        </a:xfrm>
        <a:prstGeom prst="corner">
          <a:avLst>
            <a:gd name="adj1" fmla="val 9196"/>
            <a:gd name="adj2" fmla="val 9770"/>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24</xdr:col>
      <xdr:colOff>206375</xdr:colOff>
      <xdr:row>45</xdr:row>
      <xdr:rowOff>127000</xdr:rowOff>
    </xdr:from>
    <xdr:ext cx="954107" cy="521425"/>
    <xdr:sp macro="" textlink="">
      <xdr:nvSpPr>
        <xdr:cNvPr id="30" name="テキスト ボックス 29">
          <a:extLst>
            <a:ext uri="{FF2B5EF4-FFF2-40B4-BE49-F238E27FC236}">
              <a16:creationId xmlns:a16="http://schemas.microsoft.com/office/drawing/2014/main" id="{00000000-0008-0000-0700-00001E000000}"/>
            </a:ext>
          </a:extLst>
        </xdr:cNvPr>
        <xdr:cNvSpPr txBox="1"/>
      </xdr:nvSpPr>
      <xdr:spPr>
        <a:xfrm>
          <a:off x="6683375" y="10858500"/>
          <a:ext cx="954107"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accent1">
                  <a:lumMod val="75000"/>
                </a:schemeClr>
              </a:solidFill>
            </a:rPr>
            <a:t>防音壁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05"/>
  <sheetViews>
    <sheetView tabSelected="1" zoomScale="55" zoomScaleNormal="55" workbookViewId="0"/>
  </sheetViews>
  <sheetFormatPr defaultColWidth="9" defaultRowHeight="13.2" x14ac:dyDescent="0.45"/>
  <cols>
    <col min="1" max="1" width="31.8984375" style="1" customWidth="1"/>
    <col min="2" max="2" width="25.5" style="1" bestFit="1" customWidth="1"/>
    <col min="3" max="3" width="77.5" style="1" bestFit="1" customWidth="1"/>
    <col min="4" max="4" width="25.09765625" style="1" customWidth="1"/>
    <col min="5" max="5" width="25.5" style="1" customWidth="1"/>
    <col min="6" max="6" width="13.5" style="1" customWidth="1"/>
    <col min="7" max="11" width="18.8984375" style="1" customWidth="1"/>
    <col min="12" max="12" width="5.8984375" style="1" customWidth="1"/>
    <col min="13" max="13" width="15" style="1" customWidth="1"/>
    <col min="14" max="15" width="18.8984375" style="1" customWidth="1"/>
    <col min="16" max="16" width="13.09765625" style="1" bestFit="1" customWidth="1"/>
    <col min="17" max="19" width="15.09765625" style="1" customWidth="1"/>
    <col min="20" max="16384" width="9" style="1"/>
  </cols>
  <sheetData>
    <row r="1" spans="1:8" ht="23.4" x14ac:dyDescent="0.45">
      <c r="A1" s="32" t="s">
        <v>229</v>
      </c>
    </row>
    <row r="2" spans="1:8" ht="23.4" x14ac:dyDescent="0.45">
      <c r="A2" s="84" t="s">
        <v>222</v>
      </c>
    </row>
    <row r="3" spans="1:8" ht="23.4" x14ac:dyDescent="0.45">
      <c r="A3" s="32" t="s">
        <v>209</v>
      </c>
    </row>
    <row r="4" spans="1:8" x14ac:dyDescent="0.45">
      <c r="E4" s="76"/>
    </row>
    <row r="5" spans="1:8" ht="26.4" x14ac:dyDescent="0.45">
      <c r="B5" s="25" t="s">
        <v>12</v>
      </c>
      <c r="C5" s="86">
        <v>45687</v>
      </c>
      <c r="D5" s="2"/>
      <c r="E5" s="78"/>
    </row>
    <row r="6" spans="1:8" ht="26.4" x14ac:dyDescent="0.45">
      <c r="B6" s="25" t="s">
        <v>13</v>
      </c>
      <c r="C6" s="87" t="s">
        <v>230</v>
      </c>
      <c r="E6" s="79"/>
    </row>
    <row r="7" spans="1:8" ht="23.4" x14ac:dyDescent="0.45">
      <c r="B7" s="25" t="s">
        <v>62</v>
      </c>
      <c r="C7" s="88" t="s">
        <v>219</v>
      </c>
      <c r="D7" s="88" t="s">
        <v>219</v>
      </c>
      <c r="E7" s="88" t="s">
        <v>219</v>
      </c>
      <c r="G7" s="84" t="s">
        <v>220</v>
      </c>
    </row>
    <row r="8" spans="1:8" ht="26.4" x14ac:dyDescent="0.45">
      <c r="B8" s="25" t="s">
        <v>185</v>
      </c>
      <c r="C8" s="70" t="str">
        <f>VLOOKUP($C$6,リスト!$C$18:$G$29,2,0)</f>
        <v>施設の概要を示す書類（配置図など）、騒音の防止措置の概要を示す書類</v>
      </c>
      <c r="E8" s="79"/>
    </row>
    <row r="9" spans="1:8" ht="26.4" x14ac:dyDescent="0.45">
      <c r="B9" s="25" t="s">
        <v>186</v>
      </c>
      <c r="C9" s="70" t="str">
        <f>VLOOKUP($C$6,リスト!$C$18:$G$29,4,0)</f>
        <v>指定施設の設置の工事の開始日の30日前まで</v>
      </c>
      <c r="E9" s="79"/>
    </row>
    <row r="10" spans="1:8" ht="26.4" x14ac:dyDescent="0.45">
      <c r="E10" s="79"/>
    </row>
    <row r="12" spans="1:8" ht="23.4" x14ac:dyDescent="0.45">
      <c r="A12" s="8"/>
    </row>
    <row r="13" spans="1:8" ht="23.4" x14ac:dyDescent="0.45">
      <c r="A13" s="32" t="s">
        <v>210</v>
      </c>
      <c r="C13" s="25" t="str">
        <f>IF(($E$13="変更前"),"変更後",IF($E$13="被承継者","承継者","事業者"))</f>
        <v>事業者</v>
      </c>
      <c r="E13" s="98" t="str">
        <f>IF(($C$6="指定施設等承継届出書"),"被承継者",IF($C$6="氏名等変更届出書","変更前",""))</f>
        <v/>
      </c>
      <c r="F13" s="98"/>
      <c r="G13" s="98"/>
      <c r="H13" s="98"/>
    </row>
    <row r="14" spans="1:8" ht="23.4" x14ac:dyDescent="0.45">
      <c r="A14" s="8"/>
      <c r="B14" s="73" t="s">
        <v>8</v>
      </c>
      <c r="C14" s="89" t="s">
        <v>223</v>
      </c>
      <c r="D14" s="25" t="s">
        <v>63</v>
      </c>
      <c r="E14" s="105" t="s">
        <v>224</v>
      </c>
      <c r="F14" s="105"/>
      <c r="G14" s="105"/>
      <c r="H14" s="105"/>
    </row>
    <row r="15" spans="1:8" ht="23.4" x14ac:dyDescent="0.45">
      <c r="A15" s="8"/>
      <c r="B15" s="73" t="s">
        <v>9</v>
      </c>
      <c r="C15" s="89" t="s">
        <v>195</v>
      </c>
      <c r="D15" s="25" t="s">
        <v>63</v>
      </c>
      <c r="E15" s="105" t="s">
        <v>227</v>
      </c>
      <c r="F15" s="105"/>
      <c r="G15" s="105"/>
      <c r="H15" s="105"/>
    </row>
    <row r="16" spans="1:8" ht="23.4" x14ac:dyDescent="0.45">
      <c r="A16" s="8"/>
      <c r="B16" s="73" t="s">
        <v>10</v>
      </c>
      <c r="C16" s="89" t="s">
        <v>196</v>
      </c>
      <c r="D16" s="25" t="s">
        <v>63</v>
      </c>
      <c r="E16" s="105" t="s">
        <v>197</v>
      </c>
      <c r="F16" s="105"/>
      <c r="G16" s="105"/>
      <c r="H16" s="105"/>
    </row>
    <row r="17" spans="1:8" ht="23.4" x14ac:dyDescent="0.45">
      <c r="A17" s="8"/>
      <c r="B17" s="73" t="s">
        <v>99</v>
      </c>
      <c r="C17" s="89" t="s">
        <v>100</v>
      </c>
      <c r="D17" s="25" t="s">
        <v>63</v>
      </c>
      <c r="E17" s="105" t="s">
        <v>225</v>
      </c>
      <c r="F17" s="105"/>
      <c r="G17" s="105"/>
      <c r="H17" s="105"/>
    </row>
    <row r="18" spans="1:8" ht="20.25" customHeight="1" x14ac:dyDescent="0.45">
      <c r="A18" s="8"/>
      <c r="B18" s="73"/>
      <c r="D18" s="75" t="str">
        <f>IF(($C$6="指定施設等承継届出書"),"承継日",IF($C$6="氏名等変更届出書","変更日",""))</f>
        <v/>
      </c>
      <c r="E18" s="107">
        <v>45687</v>
      </c>
      <c r="F18" s="107"/>
      <c r="G18" s="107"/>
      <c r="H18" s="107"/>
    </row>
    <row r="19" spans="1:8" customFormat="1" ht="32.4" x14ac:dyDescent="0.45">
      <c r="A19" s="33"/>
      <c r="B19" s="74"/>
      <c r="D19" s="75" t="str">
        <f>IF(($C$6="指定施設等承継届出書"),"承継の原因",IF($C$6="氏名等変更届出書","変更の理由",""))</f>
        <v/>
      </c>
      <c r="E19" s="106" t="s">
        <v>228</v>
      </c>
      <c r="F19" s="106"/>
      <c r="G19" s="106"/>
      <c r="H19" s="106"/>
    </row>
    <row r="20" spans="1:8" ht="23.4" x14ac:dyDescent="0.45">
      <c r="A20" s="32" t="s">
        <v>211</v>
      </c>
      <c r="B20" s="73"/>
      <c r="C20" s="25" t="str">
        <f>IF(($C$6="指定施設使用等廃止届出書"),"廃止する事業場","事業場")</f>
        <v>事業場</v>
      </c>
      <c r="D20"/>
      <c r="E20"/>
    </row>
    <row r="21" spans="1:8" ht="23.4" x14ac:dyDescent="0.45">
      <c r="A21" s="8"/>
      <c r="B21" s="73" t="s">
        <v>0</v>
      </c>
      <c r="C21" s="89" t="s">
        <v>226</v>
      </c>
      <c r="D21"/>
      <c r="E21"/>
    </row>
    <row r="22" spans="1:8" ht="23.4" x14ac:dyDescent="0.45">
      <c r="A22" s="8"/>
      <c r="B22" s="73" t="s">
        <v>1</v>
      </c>
      <c r="C22" s="89" t="s">
        <v>199</v>
      </c>
      <c r="D22"/>
      <c r="E22"/>
    </row>
    <row r="23" spans="1:8" ht="23.4" x14ac:dyDescent="0.45">
      <c r="A23" s="8"/>
      <c r="B23" s="73" t="s">
        <v>2</v>
      </c>
      <c r="C23" s="89" t="s">
        <v>200</v>
      </c>
      <c r="D23"/>
      <c r="E23"/>
    </row>
    <row r="24" spans="1:8" ht="23.4" x14ac:dyDescent="0.45">
      <c r="A24" s="8"/>
      <c r="B24" s="73" t="s">
        <v>3</v>
      </c>
      <c r="C24" s="89" t="s">
        <v>61</v>
      </c>
      <c r="D24"/>
      <c r="E24"/>
    </row>
    <row r="25" spans="1:8" ht="23.4" x14ac:dyDescent="0.45">
      <c r="A25" s="8"/>
      <c r="B25" s="73" t="str">
        <f>IF($C$6="指定騒音施設設置届出書","騒音の防止の方法",IF($C$6="指定騒音作業開始届出書","騒音の防止の方法",IF($C$6="指定騒音施設の種類ごとの数変更届出書","騒音の防止の方法",IF($C$6="指定騒音作業の種類変更届出書","騒音の防止の方法",IF($C$6="騒音の防止の方法変更届出書","騒音の防止の方法",IF($C$6="指定振動施設設置届出書","振動の防止の方法",IF($C$6="指定振動施設の種類及び能力ごとの数変更届出書","振動の防止の方法",IF($C$6="指定振動施設の使用の方法変更届出書","振動の防止の方法",IF($C$6="振動の防止の方法変更届出書","振動の防止の方法","")))))))))</f>
        <v>騒音の防止の方法</v>
      </c>
      <c r="C25" s="97" t="s">
        <v>60</v>
      </c>
      <c r="D25"/>
      <c r="E25"/>
    </row>
    <row r="26" spans="1:8" ht="23.4" x14ac:dyDescent="0.45">
      <c r="A26" s="8"/>
      <c r="B26" s="73" t="str">
        <f>IF(($C$6="指定施設使用等廃止届出書"),"廃止日","")</f>
        <v/>
      </c>
      <c r="C26" s="90">
        <v>45687</v>
      </c>
      <c r="D26"/>
      <c r="E26"/>
    </row>
    <row r="27" spans="1:8" ht="23.4" x14ac:dyDescent="0.45">
      <c r="A27" s="8"/>
      <c r="B27" s="73" t="str">
        <f>IF(($C$6="指定施設使用等廃止届出書"),"廃止の理由","")</f>
        <v/>
      </c>
      <c r="C27" s="89" t="s">
        <v>218</v>
      </c>
      <c r="D27"/>
      <c r="E27"/>
    </row>
    <row r="28" spans="1:8" ht="23.4" x14ac:dyDescent="0.45">
      <c r="A28" s="8"/>
    </row>
    <row r="29" spans="1:8" ht="23.4" hidden="1" x14ac:dyDescent="0.45">
      <c r="A29" s="8"/>
    </row>
    <row r="30" spans="1:8" ht="23.4" hidden="1" x14ac:dyDescent="0.45">
      <c r="A30" s="8"/>
    </row>
    <row r="31" spans="1:8" ht="23.4" hidden="1" x14ac:dyDescent="0.45">
      <c r="A31" s="8"/>
    </row>
    <row r="32" spans="1:8" ht="23.4" hidden="1" x14ac:dyDescent="0.45">
      <c r="A32" s="8"/>
    </row>
    <row r="33" spans="1:1" ht="23.4" hidden="1" x14ac:dyDescent="0.45">
      <c r="A33" s="8"/>
    </row>
    <row r="34" spans="1:1" ht="23.4" hidden="1" x14ac:dyDescent="0.45">
      <c r="A34" s="8"/>
    </row>
    <row r="35" spans="1:1" ht="23.4" hidden="1" x14ac:dyDescent="0.45">
      <c r="A35" s="8"/>
    </row>
    <row r="36" spans="1:1" ht="23.4" hidden="1" x14ac:dyDescent="0.45">
      <c r="A36" s="8"/>
    </row>
    <row r="37" spans="1:1" ht="23.4" hidden="1" x14ac:dyDescent="0.45">
      <c r="A37" s="8"/>
    </row>
    <row r="38" spans="1:1" ht="23.4" hidden="1" x14ac:dyDescent="0.45">
      <c r="A38" s="8"/>
    </row>
    <row r="39" spans="1:1" ht="23.4" hidden="1" x14ac:dyDescent="0.45">
      <c r="A39" s="8"/>
    </row>
    <row r="40" spans="1:1" ht="23.4" hidden="1" x14ac:dyDescent="0.45">
      <c r="A40" s="8"/>
    </row>
    <row r="41" spans="1:1" ht="23.4" hidden="1" x14ac:dyDescent="0.45">
      <c r="A41" s="8"/>
    </row>
    <row r="42" spans="1:1" ht="23.4" hidden="1" x14ac:dyDescent="0.45">
      <c r="A42" s="8"/>
    </row>
    <row r="43" spans="1:1" ht="23.4" hidden="1" x14ac:dyDescent="0.45">
      <c r="A43" s="8"/>
    </row>
    <row r="44" spans="1:1" ht="23.4" hidden="1" x14ac:dyDescent="0.45">
      <c r="A44" s="8"/>
    </row>
    <row r="45" spans="1:1" ht="23.4" hidden="1" x14ac:dyDescent="0.45">
      <c r="A45" s="8"/>
    </row>
    <row r="46" spans="1:1" ht="23.4" hidden="1" x14ac:dyDescent="0.45">
      <c r="A46" s="8"/>
    </row>
    <row r="47" spans="1:1" ht="23.4" hidden="1" x14ac:dyDescent="0.45">
      <c r="A47" s="8"/>
    </row>
    <row r="48" spans="1:1" ht="23.4" hidden="1" x14ac:dyDescent="0.45">
      <c r="A48" s="8"/>
    </row>
    <row r="49" spans="1:1" ht="23.4" hidden="1" x14ac:dyDescent="0.45">
      <c r="A49" s="8"/>
    </row>
    <row r="50" spans="1:1" ht="23.4" hidden="1" x14ac:dyDescent="0.45">
      <c r="A50" s="8"/>
    </row>
    <row r="51" spans="1:1" ht="23.4" hidden="1" x14ac:dyDescent="0.45">
      <c r="A51" s="8"/>
    </row>
    <row r="52" spans="1:1" ht="23.4" hidden="1" x14ac:dyDescent="0.45">
      <c r="A52" s="8"/>
    </row>
    <row r="53" spans="1:1" ht="23.4" hidden="1" x14ac:dyDescent="0.45">
      <c r="A53" s="8"/>
    </row>
    <row r="54" spans="1:1" ht="23.4" hidden="1" x14ac:dyDescent="0.45">
      <c r="A54" s="8"/>
    </row>
    <row r="55" spans="1:1" ht="23.4" hidden="1" x14ac:dyDescent="0.45">
      <c r="A55" s="8"/>
    </row>
    <row r="56" spans="1:1" ht="23.4" hidden="1" x14ac:dyDescent="0.45">
      <c r="A56" s="8"/>
    </row>
    <row r="57" spans="1:1" ht="23.4" hidden="1" x14ac:dyDescent="0.45">
      <c r="A57" s="8"/>
    </row>
    <row r="58" spans="1:1" ht="23.4" hidden="1" x14ac:dyDescent="0.45">
      <c r="A58" s="8"/>
    </row>
    <row r="59" spans="1:1" ht="23.4" hidden="1" x14ac:dyDescent="0.45">
      <c r="A59" s="8"/>
    </row>
    <row r="60" spans="1:1" ht="23.4" hidden="1" x14ac:dyDescent="0.45">
      <c r="A60" s="8"/>
    </row>
    <row r="61" spans="1:1" ht="23.4" hidden="1" x14ac:dyDescent="0.45">
      <c r="A61" s="8"/>
    </row>
    <row r="62" spans="1:1" ht="23.4" hidden="1" x14ac:dyDescent="0.45">
      <c r="A62" s="8"/>
    </row>
    <row r="63" spans="1:1" ht="23.4" hidden="1" x14ac:dyDescent="0.45">
      <c r="A63" s="8"/>
    </row>
    <row r="64" spans="1:1" ht="23.4" hidden="1" x14ac:dyDescent="0.45">
      <c r="A64" s="8"/>
    </row>
    <row r="65" spans="1:1" ht="23.4" hidden="1" x14ac:dyDescent="0.45">
      <c r="A65" s="8"/>
    </row>
    <row r="66" spans="1:1" ht="23.4" hidden="1" x14ac:dyDescent="0.45">
      <c r="A66" s="8"/>
    </row>
    <row r="67" spans="1:1" ht="23.4" hidden="1" x14ac:dyDescent="0.45">
      <c r="A67" s="8"/>
    </row>
    <row r="68" spans="1:1" ht="23.4" hidden="1" x14ac:dyDescent="0.45">
      <c r="A68" s="8"/>
    </row>
    <row r="69" spans="1:1" ht="23.4" hidden="1" x14ac:dyDescent="0.45">
      <c r="A69" s="8"/>
    </row>
    <row r="70" spans="1:1" ht="23.4" hidden="1" x14ac:dyDescent="0.45">
      <c r="A70" s="8"/>
    </row>
    <row r="71" spans="1:1" ht="23.4" hidden="1" x14ac:dyDescent="0.45">
      <c r="A71" s="8"/>
    </row>
    <row r="72" spans="1:1" ht="23.4" hidden="1" x14ac:dyDescent="0.45">
      <c r="A72" s="8"/>
    </row>
    <row r="73" spans="1:1" ht="23.4" hidden="1" x14ac:dyDescent="0.45">
      <c r="A73" s="8"/>
    </row>
    <row r="74" spans="1:1" ht="23.4" hidden="1" x14ac:dyDescent="0.45">
      <c r="A74" s="8"/>
    </row>
    <row r="75" spans="1:1" ht="23.4" hidden="1" x14ac:dyDescent="0.45">
      <c r="A75" s="8"/>
    </row>
    <row r="76" spans="1:1" ht="23.4" hidden="1" x14ac:dyDescent="0.45">
      <c r="A76" s="8"/>
    </row>
    <row r="77" spans="1:1" ht="23.4" hidden="1" x14ac:dyDescent="0.45">
      <c r="A77" s="8"/>
    </row>
    <row r="78" spans="1:1" ht="23.4" hidden="1" x14ac:dyDescent="0.45">
      <c r="A78" s="8"/>
    </row>
    <row r="79" spans="1:1" ht="23.4" hidden="1" x14ac:dyDescent="0.45">
      <c r="A79" s="8"/>
    </row>
    <row r="80" spans="1:1" ht="23.4" hidden="1" x14ac:dyDescent="0.45">
      <c r="A80" s="8"/>
    </row>
    <row r="81" spans="1:1" ht="23.4" hidden="1" x14ac:dyDescent="0.45">
      <c r="A81" s="8"/>
    </row>
    <row r="82" spans="1:1" ht="23.4" hidden="1" x14ac:dyDescent="0.45">
      <c r="A82" s="8"/>
    </row>
    <row r="83" spans="1:1" ht="23.4" hidden="1" x14ac:dyDescent="0.45">
      <c r="A83" s="8"/>
    </row>
    <row r="84" spans="1:1" ht="23.4" hidden="1" x14ac:dyDescent="0.45">
      <c r="A84" s="8"/>
    </row>
    <row r="85" spans="1:1" ht="23.4" hidden="1" x14ac:dyDescent="0.45">
      <c r="A85" s="8"/>
    </row>
    <row r="86" spans="1:1" ht="23.4" hidden="1" x14ac:dyDescent="0.45">
      <c r="A86" s="8"/>
    </row>
    <row r="87" spans="1:1" ht="23.4" hidden="1" x14ac:dyDescent="0.45">
      <c r="A87" s="8"/>
    </row>
    <row r="88" spans="1:1" ht="23.4" hidden="1" x14ac:dyDescent="0.45">
      <c r="A88" s="8"/>
    </row>
    <row r="89" spans="1:1" ht="23.4" hidden="1" x14ac:dyDescent="0.45">
      <c r="A89" s="8"/>
    </row>
    <row r="90" spans="1:1" ht="23.4" hidden="1" x14ac:dyDescent="0.45">
      <c r="A90" s="8"/>
    </row>
    <row r="91" spans="1:1" ht="23.4" hidden="1" x14ac:dyDescent="0.45">
      <c r="A91" s="8"/>
    </row>
    <row r="92" spans="1:1" ht="23.4" hidden="1" x14ac:dyDescent="0.45">
      <c r="A92" s="8"/>
    </row>
    <row r="93" spans="1:1" ht="23.4" hidden="1" x14ac:dyDescent="0.45">
      <c r="A93" s="8"/>
    </row>
    <row r="94" spans="1:1" ht="23.4" hidden="1" x14ac:dyDescent="0.45">
      <c r="A94" s="8"/>
    </row>
    <row r="95" spans="1:1" ht="23.4" hidden="1" x14ac:dyDescent="0.45">
      <c r="A95" s="8"/>
    </row>
    <row r="96" spans="1:1" ht="23.4" hidden="1" x14ac:dyDescent="0.45">
      <c r="A96" s="8"/>
    </row>
    <row r="97" spans="1:16" ht="23.4" hidden="1" x14ac:dyDescent="0.45">
      <c r="A97" s="8"/>
    </row>
    <row r="98" spans="1:16" ht="23.4" hidden="1" x14ac:dyDescent="0.45">
      <c r="A98" s="8"/>
    </row>
    <row r="99" spans="1:16" ht="23.4" hidden="1" x14ac:dyDescent="0.45">
      <c r="A99" s="8"/>
    </row>
    <row r="100" spans="1:16" ht="23.4" hidden="1" x14ac:dyDescent="0.45">
      <c r="A100" s="8"/>
    </row>
    <row r="101" spans="1:16" ht="23.4" hidden="1" x14ac:dyDescent="0.45">
      <c r="A101" s="8"/>
    </row>
    <row r="102" spans="1:16" ht="23.4" x14ac:dyDescent="0.45">
      <c r="A102" s="85" t="str">
        <f>IF(($C$6="指定施設使用等廃止届出書"),"■④廃止する施設・作業","■④施設・作業")</f>
        <v>■④施設・作業</v>
      </c>
      <c r="B102" s="84" t="str">
        <f>IF(OR($C$6="指定騒音施設の種類ごとの数変更届出書",$C$6="指定騒音作業の種類変更届出書",$C$6="指定振動施設の種類及び能力ごとの数変更届出書",$C$6="指定振動施設の使用の方法変更届出書"),"以下に変更後の情報、N列～Q列に変更前の情報を入力","")</f>
        <v/>
      </c>
      <c r="F102" s="99" t="str">
        <f>IF(OR($C$6="指定騒音施設の種類ごとの数変更届出書",$C$6="指定騒音作業の種類変更届出書",$C$6="指定振動施設の種類及び能力ごとの数変更届出書",$C$6="指定振動施設の使用の方法変更届出書"),"変更後",IF($C$6="指定施設使用等廃止届出書","廃止施設","現行"))</f>
        <v>現行</v>
      </c>
      <c r="G102" s="100"/>
      <c r="H102" s="100"/>
      <c r="L102" s="76" t="s">
        <v>198</v>
      </c>
      <c r="N102" s="99" t="s">
        <v>81</v>
      </c>
      <c r="O102" s="99"/>
      <c r="P102" s="99"/>
    </row>
    <row r="103" spans="1:16" ht="18.75" customHeight="1" x14ac:dyDescent="0.45">
      <c r="A103" s="99" t="s">
        <v>78</v>
      </c>
      <c r="B103" s="99" t="s">
        <v>221</v>
      </c>
      <c r="C103" s="99"/>
      <c r="D103" s="99" t="s">
        <v>153</v>
      </c>
      <c r="E103" s="99" t="s">
        <v>152</v>
      </c>
      <c r="F103" s="104" t="s">
        <v>4</v>
      </c>
      <c r="G103" s="66" t="s">
        <v>5</v>
      </c>
      <c r="H103" s="66" t="s">
        <v>7</v>
      </c>
      <c r="I103" s="102" t="s">
        <v>11</v>
      </c>
      <c r="J103" s="100" t="s">
        <v>147</v>
      </c>
      <c r="K103" s="100" t="s">
        <v>148</v>
      </c>
      <c r="L103" s="31"/>
      <c r="N103" s="99" t="s">
        <v>4</v>
      </c>
      <c r="O103" s="65" t="s">
        <v>5</v>
      </c>
      <c r="P103" s="65" t="s">
        <v>7</v>
      </c>
    </row>
    <row r="104" spans="1:16" x14ac:dyDescent="0.45">
      <c r="A104" s="99"/>
      <c r="B104" s="65" t="s">
        <v>51</v>
      </c>
      <c r="C104" s="65" t="s">
        <v>145</v>
      </c>
      <c r="D104" s="99"/>
      <c r="E104" s="99"/>
      <c r="F104" s="104"/>
      <c r="G104" s="67" t="s">
        <v>6</v>
      </c>
      <c r="H104" s="67" t="s">
        <v>6</v>
      </c>
      <c r="I104" s="103"/>
      <c r="J104" s="101"/>
      <c r="K104" s="101"/>
      <c r="M104" s="25" t="s">
        <v>50</v>
      </c>
      <c r="N104" s="99"/>
      <c r="O104" s="65" t="s">
        <v>6</v>
      </c>
      <c r="P104" s="65" t="s">
        <v>6</v>
      </c>
    </row>
    <row r="105" spans="1:16" ht="19.2" x14ac:dyDescent="0.45">
      <c r="A105" s="60" t="s">
        <v>165</v>
      </c>
      <c r="B105" s="94" t="s">
        <v>144</v>
      </c>
      <c r="C105" s="94" t="s">
        <v>22</v>
      </c>
      <c r="D105" s="94" t="s">
        <v>154</v>
      </c>
      <c r="E105" s="94" t="s">
        <v>155</v>
      </c>
      <c r="F105" s="94">
        <v>4</v>
      </c>
      <c r="G105" s="95">
        <v>0.375</v>
      </c>
      <c r="H105" s="95">
        <v>0.70833333333333337</v>
      </c>
      <c r="I105" s="96">
        <v>45677</v>
      </c>
      <c r="J105" s="96">
        <v>45678</v>
      </c>
      <c r="K105" s="96">
        <v>45679</v>
      </c>
      <c r="L105" s="64"/>
      <c r="M105" s="63">
        <v>45679</v>
      </c>
      <c r="N105" s="61">
        <v>8</v>
      </c>
      <c r="O105" s="62">
        <v>0.33333333333333331</v>
      </c>
      <c r="P105" s="62">
        <v>0.79166666666666663</v>
      </c>
    </row>
    <row r="106" spans="1:16" ht="19.2" x14ac:dyDescent="0.45">
      <c r="A106" s="34">
        <v>1</v>
      </c>
      <c r="B106" s="91"/>
      <c r="C106" s="91"/>
      <c r="D106" s="91"/>
      <c r="E106" s="91"/>
      <c r="F106" s="91"/>
      <c r="G106" s="92"/>
      <c r="H106" s="92"/>
      <c r="I106" s="93"/>
      <c r="J106" s="93"/>
      <c r="K106" s="93"/>
      <c r="M106" s="93"/>
      <c r="N106" s="91"/>
      <c r="O106" s="92"/>
      <c r="P106" s="92"/>
    </row>
    <row r="107" spans="1:16" ht="19.2" x14ac:dyDescent="0.45">
      <c r="A107" s="34">
        <v>2</v>
      </c>
      <c r="B107" s="91"/>
      <c r="C107" s="91"/>
      <c r="D107" s="91"/>
      <c r="E107" s="91"/>
      <c r="F107" s="91"/>
      <c r="G107" s="92"/>
      <c r="H107" s="92"/>
      <c r="I107" s="93"/>
      <c r="J107" s="93"/>
      <c r="K107" s="93"/>
      <c r="M107" s="93"/>
      <c r="N107" s="91"/>
      <c r="O107" s="92"/>
      <c r="P107" s="92"/>
    </row>
    <row r="108" spans="1:16" ht="19.2" x14ac:dyDescent="0.45">
      <c r="A108" s="34">
        <v>3</v>
      </c>
      <c r="B108" s="91"/>
      <c r="C108" s="91"/>
      <c r="D108" s="91"/>
      <c r="E108" s="91"/>
      <c r="F108" s="91"/>
      <c r="G108" s="92"/>
      <c r="H108" s="92"/>
      <c r="I108" s="93"/>
      <c r="J108" s="93"/>
      <c r="K108" s="93"/>
      <c r="M108" s="93"/>
      <c r="N108" s="91"/>
      <c r="O108" s="92"/>
      <c r="P108" s="92"/>
    </row>
    <row r="109" spans="1:16" ht="19.2" x14ac:dyDescent="0.45">
      <c r="A109" s="34">
        <v>4</v>
      </c>
      <c r="B109" s="91"/>
      <c r="C109" s="91"/>
      <c r="D109" s="91"/>
      <c r="E109" s="91"/>
      <c r="F109" s="91"/>
      <c r="G109" s="92"/>
      <c r="H109" s="92"/>
      <c r="I109" s="93"/>
      <c r="J109" s="93"/>
      <c r="K109" s="93"/>
      <c r="M109" s="93"/>
      <c r="N109" s="91"/>
      <c r="O109" s="92"/>
      <c r="P109" s="92"/>
    </row>
    <row r="110" spans="1:16" ht="19.2" x14ac:dyDescent="0.45">
      <c r="A110" s="34">
        <v>5</v>
      </c>
      <c r="B110" s="91"/>
      <c r="C110" s="91"/>
      <c r="D110" s="91"/>
      <c r="E110" s="91"/>
      <c r="F110" s="91"/>
      <c r="G110" s="92"/>
      <c r="H110" s="92"/>
      <c r="I110" s="93"/>
      <c r="J110" s="93"/>
      <c r="K110" s="93"/>
      <c r="M110" s="93"/>
      <c r="N110" s="91"/>
      <c r="O110" s="92"/>
      <c r="P110" s="92"/>
    </row>
    <row r="111" spans="1:16" ht="19.2" x14ac:dyDescent="0.45">
      <c r="A111" s="34">
        <v>6</v>
      </c>
      <c r="B111" s="91"/>
      <c r="C111" s="91"/>
      <c r="D111" s="91"/>
      <c r="E111" s="91"/>
      <c r="F111" s="91"/>
      <c r="G111" s="92"/>
      <c r="H111" s="92"/>
      <c r="I111" s="93"/>
      <c r="J111" s="93"/>
      <c r="K111" s="93"/>
      <c r="M111" s="93"/>
      <c r="N111" s="91"/>
      <c r="O111" s="92"/>
      <c r="P111" s="92"/>
    </row>
    <row r="112" spans="1:16" ht="19.2" x14ac:dyDescent="0.45">
      <c r="A112" s="34">
        <v>7</v>
      </c>
      <c r="B112" s="91"/>
      <c r="C112" s="91"/>
      <c r="D112" s="91"/>
      <c r="E112" s="91"/>
      <c r="F112" s="91"/>
      <c r="G112" s="92"/>
      <c r="H112" s="92"/>
      <c r="I112" s="93"/>
      <c r="J112" s="93"/>
      <c r="K112" s="93"/>
      <c r="M112" s="93"/>
      <c r="N112" s="91"/>
      <c r="O112" s="92"/>
      <c r="P112" s="92"/>
    </row>
    <row r="113" spans="1:16" ht="19.2" x14ac:dyDescent="0.45">
      <c r="A113" s="34">
        <v>8</v>
      </c>
      <c r="B113" s="91"/>
      <c r="C113" s="91"/>
      <c r="D113" s="91"/>
      <c r="E113" s="91"/>
      <c r="F113" s="91"/>
      <c r="G113" s="92"/>
      <c r="H113" s="92"/>
      <c r="I113" s="93"/>
      <c r="J113" s="93"/>
      <c r="K113" s="93"/>
      <c r="M113" s="93"/>
      <c r="N113" s="91"/>
      <c r="O113" s="92"/>
      <c r="P113" s="92"/>
    </row>
    <row r="114" spans="1:16" ht="19.2" x14ac:dyDescent="0.45">
      <c r="A114" s="34">
        <v>9</v>
      </c>
      <c r="B114" s="91"/>
      <c r="C114" s="91"/>
      <c r="D114" s="91"/>
      <c r="E114" s="91"/>
      <c r="F114" s="91"/>
      <c r="G114" s="92"/>
      <c r="H114" s="92"/>
      <c r="I114" s="93"/>
      <c r="J114" s="93"/>
      <c r="K114" s="93"/>
      <c r="M114" s="93"/>
      <c r="N114" s="91"/>
      <c r="O114" s="92"/>
      <c r="P114" s="92"/>
    </row>
    <row r="115" spans="1:16" ht="19.2" x14ac:dyDescent="0.45">
      <c r="A115" s="34">
        <v>10</v>
      </c>
      <c r="B115" s="91"/>
      <c r="C115" s="91"/>
      <c r="D115" s="91"/>
      <c r="E115" s="91"/>
      <c r="F115" s="91"/>
      <c r="G115" s="92"/>
      <c r="H115" s="92"/>
      <c r="I115" s="93"/>
      <c r="J115" s="93"/>
      <c r="K115" s="93"/>
      <c r="M115" s="93"/>
      <c r="N115" s="91"/>
      <c r="O115" s="92"/>
      <c r="P115" s="92"/>
    </row>
    <row r="116" spans="1:16" ht="19.2" x14ac:dyDescent="0.45">
      <c r="A116" s="34">
        <v>11</v>
      </c>
      <c r="B116" s="91"/>
      <c r="C116" s="91"/>
      <c r="D116" s="91"/>
      <c r="E116" s="91"/>
      <c r="F116" s="91"/>
      <c r="G116" s="92"/>
      <c r="H116" s="92"/>
      <c r="I116" s="93"/>
      <c r="J116" s="93"/>
      <c r="K116" s="93"/>
      <c r="M116" s="93"/>
      <c r="N116" s="91"/>
      <c r="O116" s="92"/>
      <c r="P116" s="92"/>
    </row>
    <row r="117" spans="1:16" ht="19.2" x14ac:dyDescent="0.45">
      <c r="A117" s="34">
        <v>12</v>
      </c>
      <c r="B117" s="91"/>
      <c r="C117" s="91"/>
      <c r="D117" s="91"/>
      <c r="E117" s="91"/>
      <c r="F117" s="91"/>
      <c r="G117" s="92"/>
      <c r="H117" s="92"/>
      <c r="I117" s="93"/>
      <c r="J117" s="93"/>
      <c r="K117" s="93"/>
      <c r="M117" s="93"/>
      <c r="N117" s="91"/>
      <c r="O117" s="92"/>
      <c r="P117" s="92"/>
    </row>
    <row r="118" spans="1:16" ht="19.2" x14ac:dyDescent="0.45">
      <c r="A118" s="34">
        <v>13</v>
      </c>
      <c r="B118" s="91"/>
      <c r="C118" s="91"/>
      <c r="D118" s="91"/>
      <c r="E118" s="91"/>
      <c r="F118" s="91"/>
      <c r="G118" s="92"/>
      <c r="H118" s="92"/>
      <c r="I118" s="93"/>
      <c r="J118" s="93"/>
      <c r="K118" s="93"/>
      <c r="M118" s="93"/>
      <c r="N118" s="91"/>
      <c r="O118" s="92"/>
      <c r="P118" s="92"/>
    </row>
    <row r="119" spans="1:16" ht="19.2" x14ac:dyDescent="0.45">
      <c r="A119" s="34">
        <v>14</v>
      </c>
      <c r="B119" s="91"/>
      <c r="C119" s="91"/>
      <c r="D119" s="91"/>
      <c r="E119" s="91"/>
      <c r="F119" s="91"/>
      <c r="G119" s="92"/>
      <c r="H119" s="92"/>
      <c r="I119" s="93"/>
      <c r="J119" s="93"/>
      <c r="K119" s="93"/>
      <c r="M119" s="93"/>
      <c r="N119" s="91"/>
      <c r="O119" s="92"/>
      <c r="P119" s="92"/>
    </row>
    <row r="120" spans="1:16" ht="19.2" x14ac:dyDescent="0.45">
      <c r="A120" s="34">
        <v>15</v>
      </c>
      <c r="B120" s="91"/>
      <c r="C120" s="91"/>
      <c r="D120" s="91"/>
      <c r="E120" s="91"/>
      <c r="F120" s="91"/>
      <c r="G120" s="92"/>
      <c r="H120" s="92"/>
      <c r="I120" s="93"/>
      <c r="J120" s="93"/>
      <c r="K120" s="93"/>
      <c r="M120" s="93"/>
      <c r="N120" s="91"/>
      <c r="O120" s="92"/>
      <c r="P120" s="92"/>
    </row>
    <row r="121" spans="1:16" ht="19.2" x14ac:dyDescent="0.45">
      <c r="A121" s="34">
        <v>16</v>
      </c>
      <c r="B121" s="91"/>
      <c r="C121" s="91"/>
      <c r="D121" s="91"/>
      <c r="E121" s="91"/>
      <c r="F121" s="91"/>
      <c r="G121" s="92"/>
      <c r="H121" s="92"/>
      <c r="I121" s="93"/>
      <c r="J121" s="93"/>
      <c r="K121" s="93"/>
      <c r="M121" s="93"/>
      <c r="N121" s="91"/>
      <c r="O121" s="92"/>
      <c r="P121" s="92"/>
    </row>
    <row r="122" spans="1:16" ht="19.2" x14ac:dyDescent="0.45">
      <c r="A122" s="34">
        <v>17</v>
      </c>
      <c r="B122" s="91"/>
      <c r="C122" s="91"/>
      <c r="D122" s="91"/>
      <c r="E122" s="91"/>
      <c r="F122" s="91"/>
      <c r="G122" s="92"/>
      <c r="H122" s="92"/>
      <c r="I122" s="93"/>
      <c r="J122" s="93"/>
      <c r="K122" s="93"/>
      <c r="M122" s="93"/>
      <c r="N122" s="91"/>
      <c r="O122" s="92"/>
      <c r="P122" s="92"/>
    </row>
    <row r="123" spans="1:16" ht="19.2" x14ac:dyDescent="0.45">
      <c r="A123" s="34">
        <v>18</v>
      </c>
      <c r="B123" s="91"/>
      <c r="C123" s="91"/>
      <c r="D123" s="91"/>
      <c r="E123" s="91"/>
      <c r="F123" s="91"/>
      <c r="G123" s="92"/>
      <c r="H123" s="92"/>
      <c r="I123" s="93"/>
      <c r="J123" s="93"/>
      <c r="K123" s="93"/>
      <c r="M123" s="93"/>
      <c r="N123" s="91"/>
      <c r="O123" s="92"/>
      <c r="P123" s="92"/>
    </row>
    <row r="124" spans="1:16" ht="19.2" x14ac:dyDescent="0.45">
      <c r="A124" s="34">
        <v>19</v>
      </c>
      <c r="B124" s="91"/>
      <c r="C124" s="91"/>
      <c r="D124" s="91"/>
      <c r="E124" s="91"/>
      <c r="F124" s="91"/>
      <c r="G124" s="92"/>
      <c r="H124" s="92"/>
      <c r="I124" s="93"/>
      <c r="J124" s="93"/>
      <c r="K124" s="93"/>
      <c r="M124" s="93"/>
      <c r="N124" s="91"/>
      <c r="O124" s="92"/>
      <c r="P124" s="92"/>
    </row>
    <row r="125" spans="1:16" ht="19.2" x14ac:dyDescent="0.45">
      <c r="A125" s="34">
        <v>20</v>
      </c>
      <c r="B125" s="91"/>
      <c r="C125" s="91"/>
      <c r="D125" s="91"/>
      <c r="E125" s="91"/>
      <c r="F125" s="91"/>
      <c r="G125" s="92"/>
      <c r="H125" s="92"/>
      <c r="I125" s="93"/>
      <c r="J125" s="93"/>
      <c r="K125" s="93"/>
      <c r="M125" s="93"/>
      <c r="N125" s="91"/>
      <c r="O125" s="92"/>
      <c r="P125" s="92"/>
    </row>
    <row r="126" spans="1:16" ht="19.2" x14ac:dyDescent="0.45">
      <c r="A126" s="34">
        <v>21</v>
      </c>
      <c r="B126" s="91"/>
      <c r="C126" s="91"/>
      <c r="D126" s="91"/>
      <c r="E126" s="91"/>
      <c r="F126" s="91"/>
      <c r="G126" s="92"/>
      <c r="H126" s="92"/>
      <c r="I126" s="93"/>
      <c r="J126" s="93"/>
      <c r="K126" s="93"/>
      <c r="M126" s="93"/>
      <c r="N126" s="91"/>
      <c r="O126" s="92"/>
      <c r="P126" s="92"/>
    </row>
    <row r="127" spans="1:16" ht="19.2" x14ac:dyDescent="0.45">
      <c r="A127" s="34">
        <v>22</v>
      </c>
      <c r="B127" s="91"/>
      <c r="C127" s="91"/>
      <c r="D127" s="91"/>
      <c r="E127" s="91"/>
      <c r="F127" s="91"/>
      <c r="G127" s="92"/>
      <c r="H127" s="92"/>
      <c r="I127" s="93"/>
      <c r="J127" s="93"/>
      <c r="K127" s="93"/>
      <c r="M127" s="93"/>
      <c r="N127" s="91"/>
      <c r="O127" s="92"/>
      <c r="P127" s="92"/>
    </row>
    <row r="128" spans="1:16" ht="19.2" x14ac:dyDescent="0.45">
      <c r="A128" s="34">
        <v>23</v>
      </c>
      <c r="B128" s="91"/>
      <c r="C128" s="91"/>
      <c r="D128" s="91"/>
      <c r="E128" s="91"/>
      <c r="F128" s="91"/>
      <c r="G128" s="92"/>
      <c r="H128" s="92"/>
      <c r="I128" s="93"/>
      <c r="J128" s="93"/>
      <c r="K128" s="93"/>
      <c r="M128" s="93"/>
      <c r="N128" s="91"/>
      <c r="O128" s="92"/>
      <c r="P128" s="92"/>
    </row>
    <row r="129" spans="1:16" ht="19.2" x14ac:dyDescent="0.45">
      <c r="A129" s="34">
        <v>24</v>
      </c>
      <c r="B129" s="91"/>
      <c r="C129" s="91"/>
      <c r="D129" s="91"/>
      <c r="E129" s="91"/>
      <c r="F129" s="91"/>
      <c r="G129" s="92"/>
      <c r="H129" s="92"/>
      <c r="I129" s="93"/>
      <c r="J129" s="93"/>
      <c r="K129" s="93"/>
      <c r="M129" s="93"/>
      <c r="N129" s="91"/>
      <c r="O129" s="92"/>
      <c r="P129" s="92"/>
    </row>
    <row r="130" spans="1:16" ht="19.2" x14ac:dyDescent="0.45">
      <c r="A130" s="34">
        <v>25</v>
      </c>
      <c r="B130" s="91"/>
      <c r="C130" s="91"/>
      <c r="D130" s="91"/>
      <c r="E130" s="91"/>
      <c r="F130" s="91"/>
      <c r="G130" s="92"/>
      <c r="H130" s="92"/>
      <c r="I130" s="93"/>
      <c r="J130" s="93"/>
      <c r="K130" s="93"/>
      <c r="M130" s="93"/>
      <c r="N130" s="91"/>
      <c r="O130" s="92"/>
      <c r="P130" s="92"/>
    </row>
    <row r="131" spans="1:16" ht="19.2" x14ac:dyDescent="0.45">
      <c r="A131" s="34">
        <v>26</v>
      </c>
      <c r="B131" s="91"/>
      <c r="C131" s="91"/>
      <c r="D131" s="91"/>
      <c r="E131" s="91"/>
      <c r="F131" s="91"/>
      <c r="G131" s="92"/>
      <c r="H131" s="92"/>
      <c r="I131" s="93"/>
      <c r="J131" s="93"/>
      <c r="K131" s="93"/>
      <c r="M131" s="93"/>
      <c r="N131" s="91"/>
      <c r="O131" s="92"/>
      <c r="P131" s="92"/>
    </row>
    <row r="132" spans="1:16" ht="19.2" x14ac:dyDescent="0.45">
      <c r="A132" s="34">
        <v>27</v>
      </c>
      <c r="B132" s="91"/>
      <c r="C132" s="91"/>
      <c r="D132" s="91"/>
      <c r="E132" s="91"/>
      <c r="F132" s="91"/>
      <c r="G132" s="92"/>
      <c r="H132" s="92"/>
      <c r="I132" s="93"/>
      <c r="J132" s="93"/>
      <c r="K132" s="93"/>
      <c r="M132" s="93"/>
      <c r="N132" s="91"/>
      <c r="O132" s="92"/>
      <c r="P132" s="92"/>
    </row>
    <row r="133" spans="1:16" ht="19.2" x14ac:dyDescent="0.45">
      <c r="A133" s="34">
        <v>28</v>
      </c>
      <c r="B133" s="91"/>
      <c r="C133" s="91"/>
      <c r="D133" s="91"/>
      <c r="E133" s="91"/>
      <c r="F133" s="91"/>
      <c r="G133" s="92"/>
      <c r="H133" s="92"/>
      <c r="I133" s="93"/>
      <c r="J133" s="93"/>
      <c r="K133" s="93"/>
      <c r="M133" s="93"/>
      <c r="N133" s="91"/>
      <c r="O133" s="92"/>
      <c r="P133" s="92"/>
    </row>
    <row r="134" spans="1:16" ht="19.2" x14ac:dyDescent="0.45">
      <c r="A134" s="34">
        <v>29</v>
      </c>
      <c r="B134" s="91"/>
      <c r="C134" s="91"/>
      <c r="D134" s="91"/>
      <c r="E134" s="91"/>
      <c r="F134" s="91"/>
      <c r="G134" s="92"/>
      <c r="H134" s="92"/>
      <c r="I134" s="93"/>
      <c r="J134" s="93"/>
      <c r="K134" s="93"/>
      <c r="M134" s="93"/>
      <c r="N134" s="91"/>
      <c r="O134" s="92"/>
      <c r="P134" s="92"/>
    </row>
    <row r="135" spans="1:16" ht="19.2" x14ac:dyDescent="0.45">
      <c r="A135" s="34">
        <v>30</v>
      </c>
      <c r="B135" s="91"/>
      <c r="C135" s="91"/>
      <c r="D135" s="91"/>
      <c r="E135" s="91"/>
      <c r="F135" s="91"/>
      <c r="G135" s="92"/>
      <c r="H135" s="92"/>
      <c r="I135" s="93"/>
      <c r="J135" s="93"/>
      <c r="K135" s="93"/>
      <c r="M135" s="93"/>
      <c r="N135" s="91"/>
      <c r="O135" s="92"/>
      <c r="P135" s="92"/>
    </row>
    <row r="136" spans="1:16" ht="19.2" x14ac:dyDescent="0.45">
      <c r="A136" s="34">
        <v>31</v>
      </c>
      <c r="B136" s="91"/>
      <c r="C136" s="91"/>
      <c r="D136" s="91"/>
      <c r="E136" s="91"/>
      <c r="F136" s="91"/>
      <c r="G136" s="92"/>
      <c r="H136" s="92"/>
      <c r="I136" s="93"/>
      <c r="J136" s="93"/>
      <c r="K136" s="93"/>
      <c r="M136" s="93"/>
      <c r="N136" s="91"/>
      <c r="O136" s="92"/>
      <c r="P136" s="92"/>
    </row>
    <row r="137" spans="1:16" ht="19.2" x14ac:dyDescent="0.45">
      <c r="A137" s="34">
        <v>32</v>
      </c>
      <c r="B137" s="91"/>
      <c r="C137" s="91"/>
      <c r="D137" s="91"/>
      <c r="E137" s="91"/>
      <c r="F137" s="91"/>
      <c r="G137" s="92"/>
      <c r="H137" s="92"/>
      <c r="I137" s="93"/>
      <c r="J137" s="93"/>
      <c r="K137" s="93"/>
      <c r="M137" s="93"/>
      <c r="N137" s="91"/>
      <c r="O137" s="92"/>
      <c r="P137" s="92"/>
    </row>
    <row r="138" spans="1:16" ht="19.2" x14ac:dyDescent="0.45">
      <c r="A138" s="34">
        <v>33</v>
      </c>
      <c r="B138" s="91"/>
      <c r="C138" s="91"/>
      <c r="D138" s="91"/>
      <c r="E138" s="91"/>
      <c r="F138" s="91"/>
      <c r="G138" s="92"/>
      <c r="H138" s="92"/>
      <c r="I138" s="93"/>
      <c r="J138" s="93"/>
      <c r="K138" s="93"/>
      <c r="M138" s="93"/>
      <c r="N138" s="91"/>
      <c r="O138" s="92"/>
      <c r="P138" s="92"/>
    </row>
    <row r="139" spans="1:16" ht="19.2" x14ac:dyDescent="0.45">
      <c r="A139" s="34">
        <v>34</v>
      </c>
      <c r="B139" s="91"/>
      <c r="C139" s="91"/>
      <c r="D139" s="91"/>
      <c r="E139" s="91"/>
      <c r="F139" s="91"/>
      <c r="G139" s="92"/>
      <c r="H139" s="92"/>
      <c r="I139" s="93"/>
      <c r="J139" s="93"/>
      <c r="K139" s="93"/>
      <c r="M139" s="93"/>
      <c r="N139" s="91"/>
      <c r="O139" s="92"/>
      <c r="P139" s="92"/>
    </row>
    <row r="140" spans="1:16" ht="19.2" x14ac:dyDescent="0.45">
      <c r="A140" s="34">
        <v>35</v>
      </c>
      <c r="B140" s="91"/>
      <c r="C140" s="91"/>
      <c r="D140" s="91"/>
      <c r="E140" s="91"/>
      <c r="F140" s="91"/>
      <c r="G140" s="92"/>
      <c r="H140" s="92"/>
      <c r="I140" s="93"/>
      <c r="J140" s="93"/>
      <c r="K140" s="93"/>
      <c r="M140" s="93"/>
      <c r="N140" s="91"/>
      <c r="O140" s="92"/>
      <c r="P140" s="92"/>
    </row>
    <row r="141" spans="1:16" ht="19.2" x14ac:dyDescent="0.45">
      <c r="A141" s="34">
        <v>36</v>
      </c>
      <c r="B141" s="91"/>
      <c r="C141" s="91"/>
      <c r="D141" s="91"/>
      <c r="E141" s="91"/>
      <c r="F141" s="91"/>
      <c r="G141" s="92"/>
      <c r="H141" s="92"/>
      <c r="I141" s="93"/>
      <c r="J141" s="93"/>
      <c r="K141" s="93"/>
      <c r="M141" s="93"/>
      <c r="N141" s="91"/>
      <c r="O141" s="92"/>
      <c r="P141" s="92"/>
    </row>
    <row r="142" spans="1:16" ht="19.2" x14ac:dyDescent="0.45">
      <c r="A142" s="34">
        <v>37</v>
      </c>
      <c r="B142" s="91"/>
      <c r="C142" s="91"/>
      <c r="D142" s="91"/>
      <c r="E142" s="91"/>
      <c r="F142" s="91"/>
      <c r="G142" s="92"/>
      <c r="H142" s="92"/>
      <c r="I142" s="93"/>
      <c r="J142" s="93"/>
      <c r="K142" s="93"/>
      <c r="M142" s="93"/>
      <c r="N142" s="91"/>
      <c r="O142" s="92"/>
      <c r="P142" s="92"/>
    </row>
    <row r="143" spans="1:16" ht="19.2" x14ac:dyDescent="0.45">
      <c r="A143" s="34">
        <v>38</v>
      </c>
      <c r="B143" s="91"/>
      <c r="C143" s="91"/>
      <c r="D143" s="91"/>
      <c r="E143" s="91"/>
      <c r="F143" s="91"/>
      <c r="G143" s="92"/>
      <c r="H143" s="92"/>
      <c r="I143" s="93"/>
      <c r="J143" s="93"/>
      <c r="K143" s="93"/>
      <c r="M143" s="93"/>
      <c r="N143" s="91"/>
      <c r="O143" s="92"/>
      <c r="P143" s="92"/>
    </row>
    <row r="144" spans="1:16" ht="19.2" x14ac:dyDescent="0.45">
      <c r="A144" s="34">
        <v>39</v>
      </c>
      <c r="B144" s="91"/>
      <c r="C144" s="91"/>
      <c r="D144" s="91"/>
      <c r="E144" s="91"/>
      <c r="F144" s="91"/>
      <c r="G144" s="92"/>
      <c r="H144" s="92"/>
      <c r="I144" s="93"/>
      <c r="J144" s="93"/>
      <c r="K144" s="93"/>
      <c r="M144" s="93"/>
      <c r="N144" s="91"/>
      <c r="O144" s="92"/>
      <c r="P144" s="92"/>
    </row>
    <row r="145" spans="1:16" ht="19.2" x14ac:dyDescent="0.45">
      <c r="A145" s="34">
        <v>40</v>
      </c>
      <c r="B145" s="91"/>
      <c r="C145" s="91"/>
      <c r="D145" s="91"/>
      <c r="E145" s="91"/>
      <c r="F145" s="91"/>
      <c r="G145" s="92"/>
      <c r="H145" s="92"/>
      <c r="I145" s="93"/>
      <c r="J145" s="93"/>
      <c r="K145" s="93"/>
      <c r="M145" s="93"/>
      <c r="N145" s="91"/>
      <c r="O145" s="92"/>
      <c r="P145" s="92"/>
    </row>
    <row r="146" spans="1:16" ht="19.2" x14ac:dyDescent="0.45">
      <c r="A146" s="34">
        <v>41</v>
      </c>
      <c r="B146" s="91"/>
      <c r="C146" s="91"/>
      <c r="D146" s="91"/>
      <c r="E146" s="91"/>
      <c r="F146" s="91"/>
      <c r="G146" s="92"/>
      <c r="H146" s="92"/>
      <c r="I146" s="93"/>
      <c r="J146" s="93"/>
      <c r="K146" s="93"/>
      <c r="M146" s="93"/>
      <c r="N146" s="91"/>
      <c r="O146" s="92"/>
      <c r="P146" s="92"/>
    </row>
    <row r="147" spans="1:16" ht="19.2" x14ac:dyDescent="0.45">
      <c r="A147" s="34">
        <v>42</v>
      </c>
      <c r="B147" s="91"/>
      <c r="C147" s="91"/>
      <c r="D147" s="91"/>
      <c r="E147" s="91"/>
      <c r="F147" s="91"/>
      <c r="G147" s="92"/>
      <c r="H147" s="92"/>
      <c r="I147" s="93"/>
      <c r="J147" s="93"/>
      <c r="K147" s="93"/>
      <c r="M147" s="93"/>
      <c r="N147" s="91"/>
      <c r="O147" s="92"/>
      <c r="P147" s="92"/>
    </row>
    <row r="148" spans="1:16" ht="19.2" x14ac:dyDescent="0.45">
      <c r="A148" s="34">
        <v>43</v>
      </c>
      <c r="B148" s="91"/>
      <c r="C148" s="91"/>
      <c r="D148" s="91"/>
      <c r="E148" s="91"/>
      <c r="F148" s="91"/>
      <c r="G148" s="92"/>
      <c r="H148" s="92"/>
      <c r="I148" s="93"/>
      <c r="J148" s="93"/>
      <c r="K148" s="93"/>
      <c r="M148" s="93"/>
      <c r="N148" s="91"/>
      <c r="O148" s="92"/>
      <c r="P148" s="92"/>
    </row>
    <row r="149" spans="1:16" ht="19.2" x14ac:dyDescent="0.45">
      <c r="A149" s="34">
        <v>44</v>
      </c>
      <c r="B149" s="91"/>
      <c r="C149" s="91"/>
      <c r="D149" s="91"/>
      <c r="E149" s="91"/>
      <c r="F149" s="91"/>
      <c r="G149" s="92"/>
      <c r="H149" s="92"/>
      <c r="I149" s="93"/>
      <c r="J149" s="93"/>
      <c r="K149" s="93"/>
      <c r="M149" s="93"/>
      <c r="N149" s="91"/>
      <c r="O149" s="92"/>
      <c r="P149" s="92"/>
    </row>
    <row r="150" spans="1:16" ht="19.2" x14ac:dyDescent="0.45">
      <c r="A150" s="34">
        <v>45</v>
      </c>
      <c r="B150" s="91"/>
      <c r="C150" s="91"/>
      <c r="D150" s="91"/>
      <c r="E150" s="91"/>
      <c r="F150" s="91"/>
      <c r="G150" s="92"/>
      <c r="H150" s="92"/>
      <c r="I150" s="93"/>
      <c r="J150" s="93"/>
      <c r="K150" s="93"/>
      <c r="M150" s="93"/>
      <c r="N150" s="91"/>
      <c r="O150" s="92"/>
      <c r="P150" s="92"/>
    </row>
    <row r="151" spans="1:16" ht="19.2" x14ac:dyDescent="0.45">
      <c r="A151" s="34">
        <v>46</v>
      </c>
      <c r="B151" s="91"/>
      <c r="C151" s="91"/>
      <c r="D151" s="91"/>
      <c r="E151" s="91"/>
      <c r="F151" s="91"/>
      <c r="G151" s="92"/>
      <c r="H151" s="92"/>
      <c r="I151" s="93"/>
      <c r="J151" s="93"/>
      <c r="K151" s="93"/>
      <c r="M151" s="93"/>
      <c r="N151" s="91"/>
      <c r="O151" s="92"/>
      <c r="P151" s="92"/>
    </row>
    <row r="152" spans="1:16" ht="19.2" x14ac:dyDescent="0.45">
      <c r="A152" s="34">
        <v>47</v>
      </c>
      <c r="B152" s="91"/>
      <c r="C152" s="91"/>
      <c r="D152" s="91"/>
      <c r="E152" s="91"/>
      <c r="F152" s="91"/>
      <c r="G152" s="92"/>
      <c r="H152" s="92"/>
      <c r="I152" s="93"/>
      <c r="J152" s="93"/>
      <c r="K152" s="93"/>
      <c r="M152" s="93"/>
      <c r="N152" s="91"/>
      <c r="O152" s="92"/>
      <c r="P152" s="92"/>
    </row>
    <row r="153" spans="1:16" ht="19.2" x14ac:dyDescent="0.45">
      <c r="A153" s="34">
        <v>48</v>
      </c>
      <c r="B153" s="91"/>
      <c r="C153" s="91"/>
      <c r="D153" s="91"/>
      <c r="E153" s="91"/>
      <c r="F153" s="91"/>
      <c r="G153" s="92"/>
      <c r="H153" s="92"/>
      <c r="I153" s="93"/>
      <c r="J153" s="93"/>
      <c r="K153" s="93"/>
      <c r="M153" s="93"/>
      <c r="N153" s="91"/>
      <c r="O153" s="92"/>
      <c r="P153" s="92"/>
    </row>
    <row r="154" spans="1:16" ht="19.2" x14ac:dyDescent="0.45">
      <c r="A154" s="34">
        <v>49</v>
      </c>
      <c r="B154" s="91"/>
      <c r="C154" s="91"/>
      <c r="D154" s="91"/>
      <c r="E154" s="91"/>
      <c r="F154" s="91"/>
      <c r="G154" s="92"/>
      <c r="H154" s="92"/>
      <c r="I154" s="93"/>
      <c r="J154" s="93"/>
      <c r="K154" s="93"/>
      <c r="M154" s="93"/>
      <c r="N154" s="91"/>
      <c r="O154" s="92"/>
      <c r="P154" s="92"/>
    </row>
    <row r="155" spans="1:16" ht="19.2" x14ac:dyDescent="0.45">
      <c r="A155" s="34">
        <v>50</v>
      </c>
      <c r="B155" s="91"/>
      <c r="C155" s="91"/>
      <c r="D155" s="91"/>
      <c r="E155" s="91"/>
      <c r="F155" s="91"/>
      <c r="G155" s="92"/>
      <c r="H155" s="92"/>
      <c r="I155" s="93"/>
      <c r="J155" s="93"/>
      <c r="K155" s="93"/>
      <c r="M155" s="93"/>
      <c r="N155" s="91"/>
      <c r="O155" s="92"/>
      <c r="P155" s="92"/>
    </row>
    <row r="156" spans="1:16" ht="19.2" x14ac:dyDescent="0.45">
      <c r="A156" s="34">
        <v>51</v>
      </c>
      <c r="B156" s="91"/>
      <c r="C156" s="91"/>
      <c r="D156" s="91"/>
      <c r="E156" s="91"/>
      <c r="F156" s="91"/>
      <c r="G156" s="92"/>
      <c r="H156" s="92"/>
      <c r="I156" s="93"/>
      <c r="J156" s="93"/>
      <c r="K156" s="93"/>
      <c r="M156" s="93"/>
      <c r="N156" s="91"/>
      <c r="O156" s="92"/>
      <c r="P156" s="92"/>
    </row>
    <row r="157" spans="1:16" ht="19.2" x14ac:dyDescent="0.45">
      <c r="A157" s="34">
        <v>52</v>
      </c>
      <c r="B157" s="91"/>
      <c r="C157" s="91"/>
      <c r="D157" s="91"/>
      <c r="E157" s="91"/>
      <c r="F157" s="91"/>
      <c r="G157" s="92"/>
      <c r="H157" s="92"/>
      <c r="I157" s="93"/>
      <c r="J157" s="93"/>
      <c r="K157" s="93"/>
      <c r="M157" s="93"/>
      <c r="N157" s="91"/>
      <c r="O157" s="92"/>
      <c r="P157" s="92"/>
    </row>
    <row r="158" spans="1:16" ht="19.2" x14ac:dyDescent="0.45">
      <c r="A158" s="34">
        <v>53</v>
      </c>
      <c r="B158" s="91"/>
      <c r="C158" s="91"/>
      <c r="D158" s="91"/>
      <c r="E158" s="91"/>
      <c r="F158" s="91"/>
      <c r="G158" s="92"/>
      <c r="H158" s="92"/>
      <c r="I158" s="93"/>
      <c r="J158" s="93"/>
      <c r="K158" s="93"/>
      <c r="M158" s="93"/>
      <c r="N158" s="91"/>
      <c r="O158" s="92"/>
      <c r="P158" s="92"/>
    </row>
    <row r="159" spans="1:16" ht="19.2" x14ac:dyDescent="0.45">
      <c r="A159" s="34">
        <v>54</v>
      </c>
      <c r="B159" s="91"/>
      <c r="C159" s="91"/>
      <c r="D159" s="91"/>
      <c r="E159" s="91"/>
      <c r="F159" s="91"/>
      <c r="G159" s="92"/>
      <c r="H159" s="92"/>
      <c r="I159" s="93"/>
      <c r="J159" s="93"/>
      <c r="K159" s="93"/>
      <c r="M159" s="93"/>
      <c r="N159" s="91"/>
      <c r="O159" s="92"/>
      <c r="P159" s="92"/>
    </row>
    <row r="160" spans="1:16" ht="19.2" x14ac:dyDescent="0.45">
      <c r="A160" s="34">
        <v>55</v>
      </c>
      <c r="B160" s="91"/>
      <c r="C160" s="91"/>
      <c r="D160" s="91"/>
      <c r="E160" s="91"/>
      <c r="F160" s="91"/>
      <c r="G160" s="92"/>
      <c r="H160" s="92"/>
      <c r="I160" s="93"/>
      <c r="J160" s="93"/>
      <c r="K160" s="93"/>
      <c r="M160" s="93"/>
      <c r="N160" s="91"/>
      <c r="O160" s="92"/>
      <c r="P160" s="92"/>
    </row>
    <row r="161" spans="1:16" ht="19.2" x14ac:dyDescent="0.45">
      <c r="A161" s="34">
        <v>56</v>
      </c>
      <c r="B161" s="91"/>
      <c r="C161" s="91"/>
      <c r="D161" s="91"/>
      <c r="E161" s="91"/>
      <c r="F161" s="91"/>
      <c r="G161" s="92"/>
      <c r="H161" s="92"/>
      <c r="I161" s="93"/>
      <c r="J161" s="93"/>
      <c r="K161" s="93"/>
      <c r="M161" s="93"/>
      <c r="N161" s="91"/>
      <c r="O161" s="92"/>
      <c r="P161" s="92"/>
    </row>
    <row r="162" spans="1:16" ht="19.2" x14ac:dyDescent="0.45">
      <c r="A162" s="34">
        <v>57</v>
      </c>
      <c r="B162" s="91"/>
      <c r="C162" s="91"/>
      <c r="D162" s="91"/>
      <c r="E162" s="91"/>
      <c r="F162" s="91"/>
      <c r="G162" s="92"/>
      <c r="H162" s="92"/>
      <c r="I162" s="93"/>
      <c r="J162" s="93"/>
      <c r="K162" s="93"/>
      <c r="M162" s="93"/>
      <c r="N162" s="91"/>
      <c r="O162" s="92"/>
      <c r="P162" s="92"/>
    </row>
    <row r="163" spans="1:16" ht="19.2" x14ac:dyDescent="0.45">
      <c r="A163" s="34">
        <v>58</v>
      </c>
      <c r="B163" s="91"/>
      <c r="C163" s="91"/>
      <c r="D163" s="91"/>
      <c r="E163" s="91"/>
      <c r="F163" s="91"/>
      <c r="G163" s="92"/>
      <c r="H163" s="92"/>
      <c r="I163" s="93"/>
      <c r="J163" s="93"/>
      <c r="K163" s="93"/>
      <c r="M163" s="93"/>
      <c r="N163" s="91"/>
      <c r="O163" s="92"/>
      <c r="P163" s="92"/>
    </row>
    <row r="164" spans="1:16" ht="19.2" x14ac:dyDescent="0.45">
      <c r="A164" s="34">
        <v>59</v>
      </c>
      <c r="B164" s="91"/>
      <c r="C164" s="91"/>
      <c r="D164" s="91"/>
      <c r="E164" s="91"/>
      <c r="F164" s="91"/>
      <c r="G164" s="92"/>
      <c r="H164" s="92"/>
      <c r="I164" s="93"/>
      <c r="J164" s="93"/>
      <c r="K164" s="93"/>
      <c r="M164" s="93"/>
      <c r="N164" s="91"/>
      <c r="O164" s="92"/>
      <c r="P164" s="92"/>
    </row>
    <row r="165" spans="1:16" ht="19.2" x14ac:dyDescent="0.45">
      <c r="A165" s="34">
        <v>60</v>
      </c>
      <c r="B165" s="91"/>
      <c r="C165" s="91"/>
      <c r="D165" s="91"/>
      <c r="E165" s="91"/>
      <c r="F165" s="91"/>
      <c r="G165" s="92"/>
      <c r="H165" s="92"/>
      <c r="I165" s="93"/>
      <c r="J165" s="93"/>
      <c r="K165" s="93"/>
      <c r="M165" s="93"/>
      <c r="N165" s="91"/>
      <c r="O165" s="92"/>
      <c r="P165" s="92"/>
    </row>
    <row r="166" spans="1:16" ht="19.2" x14ac:dyDescent="0.45">
      <c r="A166" s="34">
        <v>61</v>
      </c>
      <c r="B166" s="91"/>
      <c r="C166" s="91"/>
      <c r="D166" s="91"/>
      <c r="E166" s="91"/>
      <c r="F166" s="91"/>
      <c r="G166" s="92"/>
      <c r="H166" s="92"/>
      <c r="I166" s="93"/>
      <c r="J166" s="93"/>
      <c r="K166" s="93"/>
      <c r="M166" s="93"/>
      <c r="N166" s="91"/>
      <c r="O166" s="92"/>
      <c r="P166" s="92"/>
    </row>
    <row r="167" spans="1:16" ht="19.2" x14ac:dyDescent="0.45">
      <c r="A167" s="34">
        <v>62</v>
      </c>
      <c r="B167" s="91"/>
      <c r="C167" s="91"/>
      <c r="D167" s="91"/>
      <c r="E167" s="91"/>
      <c r="F167" s="91"/>
      <c r="G167" s="92"/>
      <c r="H167" s="92"/>
      <c r="I167" s="93"/>
      <c r="J167" s="93"/>
      <c r="K167" s="93"/>
      <c r="M167" s="93"/>
      <c r="N167" s="91"/>
      <c r="O167" s="92"/>
      <c r="P167" s="92"/>
    </row>
    <row r="168" spans="1:16" ht="19.2" x14ac:dyDescent="0.45">
      <c r="A168" s="34">
        <v>63</v>
      </c>
      <c r="B168" s="91"/>
      <c r="C168" s="91"/>
      <c r="D168" s="91"/>
      <c r="E168" s="91"/>
      <c r="F168" s="91"/>
      <c r="G168" s="92"/>
      <c r="H168" s="92"/>
      <c r="I168" s="93"/>
      <c r="J168" s="93"/>
      <c r="K168" s="93"/>
      <c r="M168" s="93"/>
      <c r="N168" s="91"/>
      <c r="O168" s="92"/>
      <c r="P168" s="92"/>
    </row>
    <row r="169" spans="1:16" ht="19.2" x14ac:dyDescent="0.45">
      <c r="A169" s="34">
        <v>64</v>
      </c>
      <c r="B169" s="91"/>
      <c r="C169" s="91"/>
      <c r="D169" s="91"/>
      <c r="E169" s="91"/>
      <c r="F169" s="91"/>
      <c r="G169" s="92"/>
      <c r="H169" s="92"/>
      <c r="I169" s="93"/>
      <c r="J169" s="93"/>
      <c r="K169" s="93"/>
      <c r="M169" s="93"/>
      <c r="N169" s="91"/>
      <c r="O169" s="92"/>
      <c r="P169" s="92"/>
    </row>
    <row r="170" spans="1:16" ht="19.2" x14ac:dyDescent="0.45">
      <c r="A170" s="34">
        <v>65</v>
      </c>
      <c r="B170" s="91"/>
      <c r="C170" s="91"/>
      <c r="D170" s="91"/>
      <c r="E170" s="91"/>
      <c r="F170" s="91"/>
      <c r="G170" s="92"/>
      <c r="H170" s="92"/>
      <c r="I170" s="93"/>
      <c r="J170" s="93"/>
      <c r="K170" s="93"/>
      <c r="M170" s="93"/>
      <c r="N170" s="91"/>
      <c r="O170" s="92"/>
      <c r="P170" s="92"/>
    </row>
    <row r="171" spans="1:16" ht="19.2" x14ac:dyDescent="0.45">
      <c r="A171" s="34">
        <v>66</v>
      </c>
      <c r="B171" s="91"/>
      <c r="C171" s="91"/>
      <c r="D171" s="91"/>
      <c r="E171" s="91"/>
      <c r="F171" s="91"/>
      <c r="G171" s="92"/>
      <c r="H171" s="92"/>
      <c r="I171" s="93"/>
      <c r="J171" s="93"/>
      <c r="K171" s="93"/>
      <c r="M171" s="93"/>
      <c r="N171" s="91"/>
      <c r="O171" s="92"/>
      <c r="P171" s="92"/>
    </row>
    <row r="172" spans="1:16" ht="19.2" x14ac:dyDescent="0.45">
      <c r="A172" s="34">
        <v>67</v>
      </c>
      <c r="B172" s="91"/>
      <c r="C172" s="91"/>
      <c r="D172" s="91"/>
      <c r="E172" s="91"/>
      <c r="F172" s="91"/>
      <c r="G172" s="92"/>
      <c r="H172" s="92"/>
      <c r="I172" s="93"/>
      <c r="J172" s="93"/>
      <c r="K172" s="93"/>
      <c r="M172" s="93"/>
      <c r="N172" s="91"/>
      <c r="O172" s="92"/>
      <c r="P172" s="92"/>
    </row>
    <row r="173" spans="1:16" ht="19.2" x14ac:dyDescent="0.45">
      <c r="A173" s="34">
        <v>68</v>
      </c>
      <c r="B173" s="91"/>
      <c r="C173" s="91"/>
      <c r="D173" s="91"/>
      <c r="E173" s="91"/>
      <c r="F173" s="91"/>
      <c r="G173" s="92"/>
      <c r="H173" s="92"/>
      <c r="I173" s="93"/>
      <c r="J173" s="93"/>
      <c r="K173" s="93"/>
      <c r="M173" s="93"/>
      <c r="N173" s="91"/>
      <c r="O173" s="92"/>
      <c r="P173" s="92"/>
    </row>
    <row r="174" spans="1:16" ht="19.2" x14ac:dyDescent="0.45">
      <c r="A174" s="34">
        <v>69</v>
      </c>
      <c r="B174" s="91"/>
      <c r="C174" s="91"/>
      <c r="D174" s="91"/>
      <c r="E174" s="91"/>
      <c r="F174" s="91"/>
      <c r="G174" s="92"/>
      <c r="H174" s="92"/>
      <c r="I174" s="93"/>
      <c r="J174" s="93"/>
      <c r="K174" s="93"/>
      <c r="M174" s="93"/>
      <c r="N174" s="91"/>
      <c r="O174" s="92"/>
      <c r="P174" s="92"/>
    </row>
    <row r="175" spans="1:16" ht="19.2" x14ac:dyDescent="0.45">
      <c r="A175" s="34">
        <v>70</v>
      </c>
      <c r="B175" s="91"/>
      <c r="C175" s="91"/>
      <c r="D175" s="91"/>
      <c r="E175" s="91"/>
      <c r="F175" s="91"/>
      <c r="G175" s="92"/>
      <c r="H175" s="92"/>
      <c r="I175" s="93"/>
      <c r="J175" s="93"/>
      <c r="K175" s="93"/>
      <c r="M175" s="93"/>
      <c r="N175" s="91"/>
      <c r="O175" s="92"/>
      <c r="P175" s="92"/>
    </row>
    <row r="176" spans="1:16" ht="19.2" x14ac:dyDescent="0.45">
      <c r="A176" s="34">
        <v>71</v>
      </c>
      <c r="B176" s="91"/>
      <c r="C176" s="91"/>
      <c r="D176" s="91"/>
      <c r="E176" s="91"/>
      <c r="F176" s="91"/>
      <c r="G176" s="92"/>
      <c r="H176" s="92"/>
      <c r="I176" s="93"/>
      <c r="J176" s="93"/>
      <c r="K176" s="93"/>
      <c r="M176" s="93"/>
      <c r="N176" s="91"/>
      <c r="O176" s="92"/>
      <c r="P176" s="92"/>
    </row>
    <row r="177" spans="1:16" ht="19.2" x14ac:dyDescent="0.45">
      <c r="A177" s="34">
        <v>72</v>
      </c>
      <c r="B177" s="91"/>
      <c r="C177" s="91"/>
      <c r="D177" s="91"/>
      <c r="E177" s="91"/>
      <c r="F177" s="91"/>
      <c r="G177" s="92"/>
      <c r="H177" s="92"/>
      <c r="I177" s="93"/>
      <c r="J177" s="93"/>
      <c r="K177" s="93"/>
      <c r="M177" s="93"/>
      <c r="N177" s="91"/>
      <c r="O177" s="92"/>
      <c r="P177" s="92"/>
    </row>
    <row r="178" spans="1:16" ht="19.2" x14ac:dyDescent="0.45">
      <c r="A178" s="34">
        <v>73</v>
      </c>
      <c r="B178" s="91"/>
      <c r="C178" s="91"/>
      <c r="D178" s="91"/>
      <c r="E178" s="91"/>
      <c r="F178" s="91"/>
      <c r="G178" s="92"/>
      <c r="H178" s="92"/>
      <c r="I178" s="93"/>
      <c r="J178" s="93"/>
      <c r="K178" s="93"/>
      <c r="M178" s="93"/>
      <c r="N178" s="91"/>
      <c r="O178" s="92"/>
      <c r="P178" s="92"/>
    </row>
    <row r="179" spans="1:16" ht="19.2" x14ac:dyDescent="0.45">
      <c r="A179" s="34">
        <v>74</v>
      </c>
      <c r="B179" s="91"/>
      <c r="C179" s="91"/>
      <c r="D179" s="91"/>
      <c r="E179" s="91"/>
      <c r="F179" s="91"/>
      <c r="G179" s="92"/>
      <c r="H179" s="92"/>
      <c r="I179" s="93"/>
      <c r="J179" s="93"/>
      <c r="K179" s="93"/>
      <c r="M179" s="93"/>
      <c r="N179" s="91"/>
      <c r="O179" s="92"/>
      <c r="P179" s="92"/>
    </row>
    <row r="180" spans="1:16" ht="19.2" x14ac:dyDescent="0.45">
      <c r="A180" s="34">
        <v>75</v>
      </c>
      <c r="B180" s="91"/>
      <c r="C180" s="91"/>
      <c r="D180" s="91"/>
      <c r="E180" s="91"/>
      <c r="F180" s="91"/>
      <c r="G180" s="92"/>
      <c r="H180" s="92"/>
      <c r="I180" s="93"/>
      <c r="J180" s="93"/>
      <c r="K180" s="93"/>
      <c r="M180" s="93"/>
      <c r="N180" s="91"/>
      <c r="O180" s="92"/>
      <c r="P180" s="92"/>
    </row>
    <row r="181" spans="1:16" ht="19.2" x14ac:dyDescent="0.45">
      <c r="A181" s="34">
        <v>76</v>
      </c>
      <c r="B181" s="91"/>
      <c r="C181" s="91"/>
      <c r="D181" s="91"/>
      <c r="E181" s="91"/>
      <c r="F181" s="91"/>
      <c r="G181" s="92"/>
      <c r="H181" s="92"/>
      <c r="I181" s="93"/>
      <c r="J181" s="93"/>
      <c r="K181" s="93"/>
      <c r="M181" s="93"/>
      <c r="N181" s="91"/>
      <c r="O181" s="92"/>
      <c r="P181" s="92"/>
    </row>
    <row r="182" spans="1:16" ht="19.2" x14ac:dyDescent="0.45">
      <c r="A182" s="34">
        <v>77</v>
      </c>
      <c r="B182" s="91"/>
      <c r="C182" s="91"/>
      <c r="D182" s="91"/>
      <c r="E182" s="91"/>
      <c r="F182" s="91"/>
      <c r="G182" s="92"/>
      <c r="H182" s="92"/>
      <c r="I182" s="93"/>
      <c r="J182" s="93"/>
      <c r="K182" s="93"/>
      <c r="M182" s="93"/>
      <c r="N182" s="91"/>
      <c r="O182" s="92"/>
      <c r="P182" s="92"/>
    </row>
    <row r="183" spans="1:16" ht="19.2" x14ac:dyDescent="0.45">
      <c r="A183" s="34">
        <v>78</v>
      </c>
      <c r="B183" s="91"/>
      <c r="C183" s="91"/>
      <c r="D183" s="91"/>
      <c r="E183" s="91"/>
      <c r="F183" s="91"/>
      <c r="G183" s="92"/>
      <c r="H183" s="92"/>
      <c r="I183" s="93"/>
      <c r="J183" s="93"/>
      <c r="K183" s="93"/>
      <c r="M183" s="93"/>
      <c r="N183" s="91"/>
      <c r="O183" s="92"/>
      <c r="P183" s="92"/>
    </row>
    <row r="184" spans="1:16" ht="19.2" x14ac:dyDescent="0.45">
      <c r="A184" s="34">
        <v>79</v>
      </c>
      <c r="B184" s="91"/>
      <c r="C184" s="91"/>
      <c r="D184" s="91"/>
      <c r="E184" s="91"/>
      <c r="F184" s="91"/>
      <c r="G184" s="92"/>
      <c r="H184" s="92"/>
      <c r="I184" s="93"/>
      <c r="J184" s="93"/>
      <c r="K184" s="93"/>
      <c r="M184" s="93"/>
      <c r="N184" s="91"/>
      <c r="O184" s="92"/>
      <c r="P184" s="92"/>
    </row>
    <row r="185" spans="1:16" ht="19.2" x14ac:dyDescent="0.45">
      <c r="A185" s="34">
        <v>80</v>
      </c>
      <c r="B185" s="91"/>
      <c r="C185" s="91"/>
      <c r="D185" s="91"/>
      <c r="E185" s="91"/>
      <c r="F185" s="91"/>
      <c r="G185" s="92"/>
      <c r="H185" s="92"/>
      <c r="I185" s="93"/>
      <c r="J185" s="93"/>
      <c r="K185" s="93"/>
      <c r="M185" s="93"/>
      <c r="N185" s="91"/>
      <c r="O185" s="92"/>
      <c r="P185" s="92"/>
    </row>
    <row r="186" spans="1:16" ht="19.2" x14ac:dyDescent="0.45">
      <c r="A186" s="34">
        <v>81</v>
      </c>
      <c r="B186" s="91"/>
      <c r="C186" s="91"/>
      <c r="D186" s="91"/>
      <c r="E186" s="91"/>
      <c r="F186" s="91"/>
      <c r="G186" s="92"/>
      <c r="H186" s="92"/>
      <c r="I186" s="93"/>
      <c r="J186" s="93"/>
      <c r="K186" s="93"/>
      <c r="M186" s="93"/>
      <c r="N186" s="91"/>
      <c r="O186" s="92"/>
      <c r="P186" s="92"/>
    </row>
    <row r="187" spans="1:16" ht="19.2" x14ac:dyDescent="0.45">
      <c r="A187" s="34">
        <v>82</v>
      </c>
      <c r="B187" s="91"/>
      <c r="C187" s="91"/>
      <c r="D187" s="91"/>
      <c r="E187" s="91"/>
      <c r="F187" s="91"/>
      <c r="G187" s="92"/>
      <c r="H187" s="92"/>
      <c r="I187" s="93"/>
      <c r="J187" s="93"/>
      <c r="K187" s="93"/>
      <c r="M187" s="93"/>
      <c r="N187" s="91"/>
      <c r="O187" s="92"/>
      <c r="P187" s="92"/>
    </row>
    <row r="188" spans="1:16" ht="19.2" x14ac:dyDescent="0.45">
      <c r="A188" s="34">
        <v>83</v>
      </c>
      <c r="B188" s="91"/>
      <c r="C188" s="91"/>
      <c r="D188" s="91"/>
      <c r="E188" s="91"/>
      <c r="F188" s="91"/>
      <c r="G188" s="92"/>
      <c r="H188" s="92"/>
      <c r="I188" s="93"/>
      <c r="J188" s="93"/>
      <c r="K188" s="93"/>
      <c r="M188" s="93"/>
      <c r="N188" s="91"/>
      <c r="O188" s="92"/>
      <c r="P188" s="92"/>
    </row>
    <row r="189" spans="1:16" ht="19.2" x14ac:dyDescent="0.45">
      <c r="A189" s="34">
        <v>84</v>
      </c>
      <c r="B189" s="91"/>
      <c r="C189" s="91"/>
      <c r="D189" s="91"/>
      <c r="E189" s="91"/>
      <c r="F189" s="91"/>
      <c r="G189" s="92"/>
      <c r="H189" s="92"/>
      <c r="I189" s="93"/>
      <c r="J189" s="93"/>
      <c r="K189" s="93"/>
      <c r="M189" s="93"/>
      <c r="N189" s="91"/>
      <c r="O189" s="92"/>
      <c r="P189" s="92"/>
    </row>
    <row r="190" spans="1:16" ht="19.2" x14ac:dyDescent="0.45">
      <c r="A190" s="34">
        <v>85</v>
      </c>
      <c r="B190" s="91"/>
      <c r="C190" s="91"/>
      <c r="D190" s="91"/>
      <c r="E190" s="91"/>
      <c r="F190" s="91"/>
      <c r="G190" s="92"/>
      <c r="H190" s="92"/>
      <c r="I190" s="93"/>
      <c r="J190" s="93"/>
      <c r="K190" s="93"/>
      <c r="M190" s="93"/>
      <c r="N190" s="91"/>
      <c r="O190" s="92"/>
      <c r="P190" s="92"/>
    </row>
    <row r="191" spans="1:16" ht="19.2" x14ac:dyDescent="0.45">
      <c r="A191" s="34">
        <v>86</v>
      </c>
      <c r="B191" s="91"/>
      <c r="C191" s="91"/>
      <c r="D191" s="91"/>
      <c r="E191" s="91"/>
      <c r="F191" s="91"/>
      <c r="G191" s="92"/>
      <c r="H191" s="92"/>
      <c r="I191" s="93"/>
      <c r="J191" s="93"/>
      <c r="K191" s="93"/>
      <c r="M191" s="93"/>
      <c r="N191" s="91"/>
      <c r="O191" s="92"/>
      <c r="P191" s="92"/>
    </row>
    <row r="192" spans="1:16" ht="19.2" x14ac:dyDescent="0.45">
      <c r="A192" s="34">
        <v>87</v>
      </c>
      <c r="B192" s="91"/>
      <c r="C192" s="91"/>
      <c r="D192" s="91"/>
      <c r="E192" s="91"/>
      <c r="F192" s="91"/>
      <c r="G192" s="92"/>
      <c r="H192" s="92"/>
      <c r="I192" s="93"/>
      <c r="J192" s="93"/>
      <c r="K192" s="93"/>
      <c r="M192" s="93"/>
      <c r="N192" s="91"/>
      <c r="O192" s="92"/>
      <c r="P192" s="92"/>
    </row>
    <row r="193" spans="1:16" ht="19.2" x14ac:dyDescent="0.45">
      <c r="A193" s="34">
        <v>88</v>
      </c>
      <c r="B193" s="91"/>
      <c r="C193" s="91"/>
      <c r="D193" s="91"/>
      <c r="E193" s="91"/>
      <c r="F193" s="91"/>
      <c r="G193" s="92"/>
      <c r="H193" s="92"/>
      <c r="I193" s="93"/>
      <c r="J193" s="93"/>
      <c r="K193" s="93"/>
      <c r="M193" s="93"/>
      <c r="N193" s="91"/>
      <c r="O193" s="92"/>
      <c r="P193" s="92"/>
    </row>
    <row r="194" spans="1:16" ht="19.2" x14ac:dyDescent="0.45">
      <c r="A194" s="34">
        <v>89</v>
      </c>
      <c r="B194" s="91"/>
      <c r="C194" s="91"/>
      <c r="D194" s="91"/>
      <c r="E194" s="91"/>
      <c r="F194" s="91"/>
      <c r="G194" s="92"/>
      <c r="H194" s="92"/>
      <c r="I194" s="93"/>
      <c r="J194" s="93"/>
      <c r="K194" s="93"/>
      <c r="M194" s="93"/>
      <c r="N194" s="91"/>
      <c r="O194" s="92"/>
      <c r="P194" s="92"/>
    </row>
    <row r="195" spans="1:16" ht="19.2" x14ac:dyDescent="0.45">
      <c r="A195" s="34">
        <v>90</v>
      </c>
      <c r="B195" s="91"/>
      <c r="C195" s="91"/>
      <c r="D195" s="91"/>
      <c r="E195" s="91"/>
      <c r="F195" s="91"/>
      <c r="G195" s="92"/>
      <c r="H195" s="92"/>
      <c r="I195" s="93"/>
      <c r="J195" s="93"/>
      <c r="K195" s="93"/>
      <c r="M195" s="93"/>
      <c r="N195" s="91"/>
      <c r="O195" s="92"/>
      <c r="P195" s="92"/>
    </row>
    <row r="196" spans="1:16" ht="19.2" x14ac:dyDescent="0.45">
      <c r="A196" s="34">
        <v>91</v>
      </c>
      <c r="B196" s="91"/>
      <c r="C196" s="91"/>
      <c r="D196" s="91"/>
      <c r="E196" s="91"/>
      <c r="F196" s="91"/>
      <c r="G196" s="92"/>
      <c r="H196" s="92"/>
      <c r="I196" s="93"/>
      <c r="J196" s="93"/>
      <c r="K196" s="93"/>
      <c r="M196" s="93"/>
      <c r="N196" s="91"/>
      <c r="O196" s="92"/>
      <c r="P196" s="92"/>
    </row>
    <row r="197" spans="1:16" ht="19.2" x14ac:dyDescent="0.45">
      <c r="A197" s="34">
        <v>92</v>
      </c>
      <c r="B197" s="91"/>
      <c r="C197" s="91"/>
      <c r="D197" s="91"/>
      <c r="E197" s="91"/>
      <c r="F197" s="91"/>
      <c r="G197" s="92"/>
      <c r="H197" s="92"/>
      <c r="I197" s="93"/>
      <c r="J197" s="93"/>
      <c r="K197" s="93"/>
      <c r="M197" s="93"/>
      <c r="N197" s="91"/>
      <c r="O197" s="92"/>
      <c r="P197" s="92"/>
    </row>
    <row r="198" spans="1:16" ht="19.2" x14ac:dyDescent="0.45">
      <c r="A198" s="34">
        <v>93</v>
      </c>
      <c r="B198" s="91"/>
      <c r="C198" s="91"/>
      <c r="D198" s="91"/>
      <c r="E198" s="91"/>
      <c r="F198" s="91"/>
      <c r="G198" s="92"/>
      <c r="H198" s="92"/>
      <c r="I198" s="93"/>
      <c r="J198" s="93"/>
      <c r="K198" s="93"/>
      <c r="M198" s="93"/>
      <c r="N198" s="91"/>
      <c r="O198" s="92"/>
      <c r="P198" s="92"/>
    </row>
    <row r="199" spans="1:16" ht="19.2" x14ac:dyDescent="0.45">
      <c r="A199" s="34">
        <v>94</v>
      </c>
      <c r="B199" s="91"/>
      <c r="C199" s="91"/>
      <c r="D199" s="91"/>
      <c r="E199" s="91"/>
      <c r="F199" s="91"/>
      <c r="G199" s="92"/>
      <c r="H199" s="92"/>
      <c r="I199" s="93"/>
      <c r="J199" s="93"/>
      <c r="K199" s="93"/>
      <c r="M199" s="93"/>
      <c r="N199" s="91"/>
      <c r="O199" s="92"/>
      <c r="P199" s="92"/>
    </row>
    <row r="200" spans="1:16" ht="19.2" x14ac:dyDescent="0.45">
      <c r="A200" s="34">
        <v>95</v>
      </c>
      <c r="B200" s="91"/>
      <c r="C200" s="91"/>
      <c r="D200" s="91"/>
      <c r="E200" s="91"/>
      <c r="F200" s="91"/>
      <c r="G200" s="92"/>
      <c r="H200" s="92"/>
      <c r="I200" s="93"/>
      <c r="J200" s="93"/>
      <c r="K200" s="93"/>
      <c r="M200" s="93"/>
      <c r="N200" s="91"/>
      <c r="O200" s="92"/>
      <c r="P200" s="92"/>
    </row>
    <row r="201" spans="1:16" ht="19.2" x14ac:dyDescent="0.45">
      <c r="A201" s="34">
        <v>96</v>
      </c>
      <c r="B201" s="91"/>
      <c r="C201" s="91"/>
      <c r="D201" s="91"/>
      <c r="E201" s="91"/>
      <c r="F201" s="91"/>
      <c r="G201" s="92"/>
      <c r="H201" s="92"/>
      <c r="I201" s="93"/>
      <c r="J201" s="93"/>
      <c r="K201" s="93"/>
      <c r="M201" s="93"/>
      <c r="N201" s="91"/>
      <c r="O201" s="92"/>
      <c r="P201" s="92"/>
    </row>
    <row r="202" spans="1:16" ht="19.2" x14ac:dyDescent="0.45">
      <c r="A202" s="34">
        <v>97</v>
      </c>
      <c r="B202" s="91"/>
      <c r="C202" s="91"/>
      <c r="D202" s="91"/>
      <c r="E202" s="91"/>
      <c r="F202" s="91"/>
      <c r="G202" s="92"/>
      <c r="H202" s="92"/>
      <c r="I202" s="93"/>
      <c r="J202" s="93"/>
      <c r="K202" s="93"/>
      <c r="M202" s="93"/>
      <c r="N202" s="91"/>
      <c r="O202" s="92"/>
      <c r="P202" s="92"/>
    </row>
    <row r="203" spans="1:16" ht="19.2" x14ac:dyDescent="0.45">
      <c r="A203" s="34">
        <v>98</v>
      </c>
      <c r="B203" s="91"/>
      <c r="C203" s="91"/>
      <c r="D203" s="91"/>
      <c r="E203" s="91"/>
      <c r="F203" s="91"/>
      <c r="G203" s="92"/>
      <c r="H203" s="92"/>
      <c r="I203" s="93"/>
      <c r="J203" s="93"/>
      <c r="K203" s="93"/>
      <c r="M203" s="93"/>
      <c r="N203" s="91"/>
      <c r="O203" s="92"/>
      <c r="P203" s="92"/>
    </row>
    <row r="204" spans="1:16" ht="19.2" x14ac:dyDescent="0.45">
      <c r="A204" s="34">
        <v>99</v>
      </c>
      <c r="B204" s="91"/>
      <c r="C204" s="91"/>
      <c r="D204" s="91"/>
      <c r="E204" s="91"/>
      <c r="F204" s="91"/>
      <c r="G204" s="92"/>
      <c r="H204" s="92"/>
      <c r="I204" s="93"/>
      <c r="J204" s="93"/>
      <c r="K204" s="93"/>
      <c r="M204" s="93"/>
      <c r="N204" s="91"/>
      <c r="O204" s="92"/>
      <c r="P204" s="92"/>
    </row>
    <row r="205" spans="1:16" ht="19.2" x14ac:dyDescent="0.45">
      <c r="A205" s="34">
        <v>100</v>
      </c>
      <c r="B205" s="91"/>
      <c r="C205" s="91"/>
      <c r="D205" s="91"/>
      <c r="E205" s="91"/>
      <c r="F205" s="91"/>
      <c r="G205" s="92"/>
      <c r="H205" s="92"/>
      <c r="I205" s="93"/>
      <c r="J205" s="93"/>
      <c r="K205" s="93"/>
      <c r="M205" s="93"/>
      <c r="N205" s="91"/>
      <c r="O205" s="92"/>
      <c r="P205" s="92"/>
    </row>
    <row r="206" spans="1:16" ht="19.2" x14ac:dyDescent="0.45">
      <c r="A206" s="34">
        <v>101</v>
      </c>
      <c r="B206" s="91"/>
      <c r="C206" s="91"/>
      <c r="D206" s="91"/>
      <c r="E206" s="91"/>
      <c r="F206" s="91"/>
      <c r="G206" s="92"/>
      <c r="H206" s="92"/>
      <c r="I206" s="93"/>
      <c r="J206" s="93"/>
      <c r="K206" s="93"/>
      <c r="M206" s="93"/>
      <c r="N206" s="91"/>
      <c r="O206" s="92"/>
      <c r="P206" s="92"/>
    </row>
    <row r="207" spans="1:16" ht="19.2" x14ac:dyDescent="0.45">
      <c r="A207" s="34">
        <v>102</v>
      </c>
      <c r="B207" s="91"/>
      <c r="C207" s="91"/>
      <c r="D207" s="91"/>
      <c r="E207" s="91"/>
      <c r="F207" s="91"/>
      <c r="G207" s="92"/>
      <c r="H207" s="92"/>
      <c r="I207" s="93"/>
      <c r="J207" s="93"/>
      <c r="K207" s="93"/>
      <c r="M207" s="93"/>
      <c r="N207" s="91"/>
      <c r="O207" s="92"/>
      <c r="P207" s="92"/>
    </row>
    <row r="208" spans="1:16" ht="19.2" x14ac:dyDescent="0.45">
      <c r="A208" s="34">
        <v>103</v>
      </c>
      <c r="B208" s="91"/>
      <c r="C208" s="91"/>
      <c r="D208" s="91"/>
      <c r="E208" s="91"/>
      <c r="F208" s="91"/>
      <c r="G208" s="92"/>
      <c r="H208" s="92"/>
      <c r="I208" s="93"/>
      <c r="J208" s="93"/>
      <c r="K208" s="93"/>
      <c r="M208" s="93"/>
      <c r="N208" s="91"/>
      <c r="O208" s="92"/>
      <c r="P208" s="92"/>
    </row>
    <row r="209" spans="1:16" ht="19.2" x14ac:dyDescent="0.45">
      <c r="A209" s="34">
        <v>104</v>
      </c>
      <c r="B209" s="91"/>
      <c r="C209" s="91"/>
      <c r="D209" s="91"/>
      <c r="E209" s="91"/>
      <c r="F209" s="91"/>
      <c r="G209" s="92"/>
      <c r="H209" s="92"/>
      <c r="I209" s="93"/>
      <c r="J209" s="93"/>
      <c r="K209" s="93"/>
      <c r="M209" s="93"/>
      <c r="N209" s="91"/>
      <c r="O209" s="92"/>
      <c r="P209" s="92"/>
    </row>
    <row r="210" spans="1:16" ht="19.2" x14ac:dyDescent="0.45">
      <c r="A210" s="34">
        <v>105</v>
      </c>
      <c r="B210" s="91"/>
      <c r="C210" s="91"/>
      <c r="D210" s="91"/>
      <c r="E210" s="91"/>
      <c r="F210" s="91"/>
      <c r="G210" s="92"/>
      <c r="H210" s="92"/>
      <c r="I210" s="93"/>
      <c r="J210" s="93"/>
      <c r="K210" s="93"/>
      <c r="M210" s="93"/>
      <c r="N210" s="91"/>
      <c r="O210" s="92"/>
      <c r="P210" s="92"/>
    </row>
    <row r="211" spans="1:16" ht="19.2" x14ac:dyDescent="0.45">
      <c r="A211" s="34">
        <v>106</v>
      </c>
      <c r="B211" s="91"/>
      <c r="C211" s="91"/>
      <c r="D211" s="91"/>
      <c r="E211" s="91"/>
      <c r="F211" s="91"/>
      <c r="G211" s="92"/>
      <c r="H211" s="92"/>
      <c r="I211" s="93"/>
      <c r="J211" s="93"/>
      <c r="K211" s="93"/>
      <c r="M211" s="93"/>
      <c r="N211" s="91"/>
      <c r="O211" s="92"/>
      <c r="P211" s="92"/>
    </row>
    <row r="212" spans="1:16" ht="19.2" x14ac:dyDescent="0.45">
      <c r="A212" s="34">
        <v>107</v>
      </c>
      <c r="B212" s="91"/>
      <c r="C212" s="91"/>
      <c r="D212" s="91"/>
      <c r="E212" s="91"/>
      <c r="F212" s="91"/>
      <c r="G212" s="92"/>
      <c r="H212" s="92"/>
      <c r="I212" s="93"/>
      <c r="J212" s="93"/>
      <c r="K212" s="93"/>
      <c r="M212" s="93"/>
      <c r="N212" s="91"/>
      <c r="O212" s="92"/>
      <c r="P212" s="92"/>
    </row>
    <row r="213" spans="1:16" ht="19.2" x14ac:dyDescent="0.45">
      <c r="A213" s="34">
        <v>108</v>
      </c>
      <c r="B213" s="91"/>
      <c r="C213" s="91"/>
      <c r="D213" s="91"/>
      <c r="E213" s="91"/>
      <c r="F213" s="91"/>
      <c r="G213" s="92"/>
      <c r="H213" s="92"/>
      <c r="I213" s="93"/>
      <c r="J213" s="93"/>
      <c r="K213" s="93"/>
      <c r="M213" s="93"/>
      <c r="N213" s="91"/>
      <c r="O213" s="92"/>
      <c r="P213" s="92"/>
    </row>
    <row r="214" spans="1:16" ht="19.2" x14ac:dyDescent="0.45">
      <c r="A214" s="34">
        <v>109</v>
      </c>
      <c r="B214" s="91"/>
      <c r="C214" s="91"/>
      <c r="D214" s="91"/>
      <c r="E214" s="91"/>
      <c r="F214" s="91"/>
      <c r="G214" s="92"/>
      <c r="H214" s="92"/>
      <c r="I214" s="93"/>
      <c r="J214" s="93"/>
      <c r="K214" s="93"/>
      <c r="M214" s="93"/>
      <c r="N214" s="91"/>
      <c r="O214" s="92"/>
      <c r="P214" s="92"/>
    </row>
    <row r="215" spans="1:16" ht="19.2" x14ac:dyDescent="0.45">
      <c r="A215" s="34">
        <v>110</v>
      </c>
      <c r="B215" s="91"/>
      <c r="C215" s="91"/>
      <c r="D215" s="91"/>
      <c r="E215" s="91"/>
      <c r="F215" s="91"/>
      <c r="G215" s="92"/>
      <c r="H215" s="92"/>
      <c r="I215" s="93"/>
      <c r="J215" s="93"/>
      <c r="K215" s="93"/>
      <c r="M215" s="93"/>
      <c r="N215" s="91"/>
      <c r="O215" s="92"/>
      <c r="P215" s="92"/>
    </row>
    <row r="216" spans="1:16" ht="19.2" x14ac:dyDescent="0.45">
      <c r="A216" s="34">
        <v>111</v>
      </c>
      <c r="B216" s="91"/>
      <c r="C216" s="91"/>
      <c r="D216" s="91"/>
      <c r="E216" s="91"/>
      <c r="F216" s="91"/>
      <c r="G216" s="92"/>
      <c r="H216" s="92"/>
      <c r="I216" s="93"/>
      <c r="J216" s="93"/>
      <c r="K216" s="93"/>
      <c r="M216" s="93"/>
      <c r="N216" s="91"/>
      <c r="O216" s="92"/>
      <c r="P216" s="92"/>
    </row>
    <row r="217" spans="1:16" ht="19.2" x14ac:dyDescent="0.45">
      <c r="A217" s="34">
        <v>112</v>
      </c>
      <c r="B217" s="91"/>
      <c r="C217" s="91"/>
      <c r="D217" s="91"/>
      <c r="E217" s="91"/>
      <c r="F217" s="91"/>
      <c r="G217" s="92"/>
      <c r="H217" s="92"/>
      <c r="I217" s="93"/>
      <c r="J217" s="93"/>
      <c r="K217" s="93"/>
      <c r="M217" s="93"/>
      <c r="N217" s="91"/>
      <c r="O217" s="92"/>
      <c r="P217" s="92"/>
    </row>
    <row r="218" spans="1:16" ht="19.2" x14ac:dyDescent="0.45">
      <c r="A218" s="34">
        <v>113</v>
      </c>
      <c r="B218" s="91"/>
      <c r="C218" s="91"/>
      <c r="D218" s="91"/>
      <c r="E218" s="91"/>
      <c r="F218" s="91"/>
      <c r="G218" s="92"/>
      <c r="H218" s="92"/>
      <c r="I218" s="93"/>
      <c r="J218" s="93"/>
      <c r="K218" s="93"/>
      <c r="M218" s="93"/>
      <c r="N218" s="91"/>
      <c r="O218" s="92"/>
      <c r="P218" s="92"/>
    </row>
    <row r="219" spans="1:16" ht="19.2" x14ac:dyDescent="0.45">
      <c r="A219" s="34">
        <v>114</v>
      </c>
      <c r="B219" s="91"/>
      <c r="C219" s="91"/>
      <c r="D219" s="91"/>
      <c r="E219" s="91"/>
      <c r="F219" s="91"/>
      <c r="G219" s="92"/>
      <c r="H219" s="92"/>
      <c r="I219" s="93"/>
      <c r="J219" s="93"/>
      <c r="K219" s="93"/>
      <c r="M219" s="93"/>
      <c r="N219" s="91"/>
      <c r="O219" s="92"/>
      <c r="P219" s="92"/>
    </row>
    <row r="220" spans="1:16" ht="19.2" x14ac:dyDescent="0.45">
      <c r="A220" s="34">
        <v>115</v>
      </c>
      <c r="B220" s="91"/>
      <c r="C220" s="91"/>
      <c r="D220" s="91"/>
      <c r="E220" s="91"/>
      <c r="F220" s="91"/>
      <c r="G220" s="92"/>
      <c r="H220" s="92"/>
      <c r="I220" s="93"/>
      <c r="J220" s="93"/>
      <c r="K220" s="93"/>
      <c r="M220" s="93"/>
      <c r="N220" s="91"/>
      <c r="O220" s="92"/>
      <c r="P220" s="92"/>
    </row>
    <row r="221" spans="1:16" ht="19.2" x14ac:dyDescent="0.45">
      <c r="A221" s="34">
        <v>116</v>
      </c>
      <c r="B221" s="91"/>
      <c r="C221" s="91"/>
      <c r="D221" s="91"/>
      <c r="E221" s="91"/>
      <c r="F221" s="91"/>
      <c r="G221" s="92"/>
      <c r="H221" s="92"/>
      <c r="I221" s="93"/>
      <c r="J221" s="93"/>
      <c r="K221" s="93"/>
      <c r="M221" s="93"/>
      <c r="N221" s="91"/>
      <c r="O221" s="92"/>
      <c r="P221" s="92"/>
    </row>
    <row r="222" spans="1:16" ht="19.2" x14ac:dyDescent="0.45">
      <c r="A222" s="34">
        <v>117</v>
      </c>
      <c r="B222" s="91"/>
      <c r="C222" s="91"/>
      <c r="D222" s="91"/>
      <c r="E222" s="91"/>
      <c r="F222" s="91"/>
      <c r="G222" s="92"/>
      <c r="H222" s="92"/>
      <c r="I222" s="93"/>
      <c r="J222" s="93"/>
      <c r="K222" s="93"/>
      <c r="M222" s="93"/>
      <c r="N222" s="91"/>
      <c r="O222" s="92"/>
      <c r="P222" s="92"/>
    </row>
    <row r="223" spans="1:16" ht="19.2" x14ac:dyDescent="0.45">
      <c r="A223" s="34">
        <v>118</v>
      </c>
      <c r="B223" s="91"/>
      <c r="C223" s="91"/>
      <c r="D223" s="91"/>
      <c r="E223" s="91"/>
      <c r="F223" s="91"/>
      <c r="G223" s="92"/>
      <c r="H223" s="92"/>
      <c r="I223" s="93"/>
      <c r="J223" s="93"/>
      <c r="K223" s="93"/>
      <c r="M223" s="93"/>
      <c r="N223" s="91"/>
      <c r="O223" s="92"/>
      <c r="P223" s="92"/>
    </row>
    <row r="224" spans="1:16" ht="19.2" x14ac:dyDescent="0.45">
      <c r="A224" s="34">
        <v>119</v>
      </c>
      <c r="B224" s="91"/>
      <c r="C224" s="91"/>
      <c r="D224" s="91"/>
      <c r="E224" s="91"/>
      <c r="F224" s="91"/>
      <c r="G224" s="92"/>
      <c r="H224" s="92"/>
      <c r="I224" s="93"/>
      <c r="J224" s="93"/>
      <c r="K224" s="93"/>
      <c r="M224" s="93"/>
      <c r="N224" s="91"/>
      <c r="O224" s="92"/>
      <c r="P224" s="92"/>
    </row>
    <row r="225" spans="1:16" ht="19.2" x14ac:dyDescent="0.45">
      <c r="A225" s="34">
        <v>120</v>
      </c>
      <c r="B225" s="91"/>
      <c r="C225" s="91"/>
      <c r="D225" s="91"/>
      <c r="E225" s="91"/>
      <c r="F225" s="91"/>
      <c r="G225" s="92"/>
      <c r="H225" s="92"/>
      <c r="I225" s="93"/>
      <c r="J225" s="93"/>
      <c r="K225" s="93"/>
      <c r="M225" s="93"/>
      <c r="N225" s="91"/>
      <c r="O225" s="92"/>
      <c r="P225" s="92"/>
    </row>
    <row r="226" spans="1:16" ht="19.2" x14ac:dyDescent="0.45">
      <c r="A226" s="34">
        <v>121</v>
      </c>
      <c r="B226" s="91"/>
      <c r="C226" s="91"/>
      <c r="D226" s="91"/>
      <c r="E226" s="91"/>
      <c r="F226" s="91"/>
      <c r="G226" s="92"/>
      <c r="H226" s="92"/>
      <c r="I226" s="93"/>
      <c r="J226" s="93"/>
      <c r="K226" s="93"/>
      <c r="M226" s="93"/>
      <c r="N226" s="91"/>
      <c r="O226" s="92"/>
      <c r="P226" s="92"/>
    </row>
    <row r="227" spans="1:16" ht="19.2" x14ac:dyDescent="0.45">
      <c r="A227" s="34">
        <v>122</v>
      </c>
      <c r="B227" s="91"/>
      <c r="C227" s="91"/>
      <c r="D227" s="91"/>
      <c r="E227" s="91"/>
      <c r="F227" s="91"/>
      <c r="G227" s="92"/>
      <c r="H227" s="92"/>
      <c r="I227" s="93"/>
      <c r="J227" s="93"/>
      <c r="K227" s="93"/>
      <c r="M227" s="93"/>
      <c r="N227" s="91"/>
      <c r="O227" s="92"/>
      <c r="P227" s="92"/>
    </row>
    <row r="228" spans="1:16" ht="19.2" x14ac:dyDescent="0.45">
      <c r="A228" s="34">
        <v>123</v>
      </c>
      <c r="B228" s="91"/>
      <c r="C228" s="91"/>
      <c r="D228" s="91"/>
      <c r="E228" s="91"/>
      <c r="F228" s="91"/>
      <c r="G228" s="92"/>
      <c r="H228" s="92"/>
      <c r="I228" s="93"/>
      <c r="J228" s="93"/>
      <c r="K228" s="93"/>
      <c r="M228" s="93"/>
      <c r="N228" s="91"/>
      <c r="O228" s="92"/>
      <c r="P228" s="92"/>
    </row>
    <row r="229" spans="1:16" ht="19.2" x14ac:dyDescent="0.45">
      <c r="A229" s="34">
        <v>124</v>
      </c>
      <c r="B229" s="91"/>
      <c r="C229" s="91"/>
      <c r="D229" s="91"/>
      <c r="E229" s="91"/>
      <c r="F229" s="91"/>
      <c r="G229" s="92"/>
      <c r="H229" s="92"/>
      <c r="I229" s="93"/>
      <c r="J229" s="93"/>
      <c r="K229" s="93"/>
      <c r="M229" s="93"/>
      <c r="N229" s="91"/>
      <c r="O229" s="92"/>
      <c r="P229" s="92"/>
    </row>
    <row r="230" spans="1:16" ht="19.2" x14ac:dyDescent="0.45">
      <c r="A230" s="34">
        <v>125</v>
      </c>
      <c r="B230" s="91"/>
      <c r="C230" s="91"/>
      <c r="D230" s="91"/>
      <c r="E230" s="91"/>
      <c r="F230" s="91"/>
      <c r="G230" s="92"/>
      <c r="H230" s="92"/>
      <c r="I230" s="93"/>
      <c r="J230" s="93"/>
      <c r="K230" s="93"/>
      <c r="M230" s="93"/>
      <c r="N230" s="91"/>
      <c r="O230" s="92"/>
      <c r="P230" s="92"/>
    </row>
    <row r="231" spans="1:16" ht="19.2" x14ac:dyDescent="0.45">
      <c r="A231" s="34">
        <v>126</v>
      </c>
      <c r="B231" s="91"/>
      <c r="C231" s="91"/>
      <c r="D231" s="91"/>
      <c r="E231" s="91"/>
      <c r="F231" s="91"/>
      <c r="G231" s="92"/>
      <c r="H231" s="92"/>
      <c r="I231" s="93"/>
      <c r="J231" s="93"/>
      <c r="K231" s="93"/>
      <c r="M231" s="93"/>
      <c r="N231" s="91"/>
      <c r="O231" s="92"/>
      <c r="P231" s="92"/>
    </row>
    <row r="232" spans="1:16" ht="19.2" x14ac:dyDescent="0.45">
      <c r="A232" s="34">
        <v>127</v>
      </c>
      <c r="B232" s="91"/>
      <c r="C232" s="91"/>
      <c r="D232" s="91"/>
      <c r="E232" s="91"/>
      <c r="F232" s="91"/>
      <c r="G232" s="92"/>
      <c r="H232" s="92"/>
      <c r="I232" s="93"/>
      <c r="J232" s="93"/>
      <c r="K232" s="93"/>
      <c r="M232" s="93"/>
      <c r="N232" s="91"/>
      <c r="O232" s="92"/>
      <c r="P232" s="92"/>
    </row>
    <row r="233" spans="1:16" ht="19.2" x14ac:dyDescent="0.45">
      <c r="A233" s="34">
        <v>128</v>
      </c>
      <c r="B233" s="91"/>
      <c r="C233" s="91"/>
      <c r="D233" s="91"/>
      <c r="E233" s="91"/>
      <c r="F233" s="91"/>
      <c r="G233" s="92"/>
      <c r="H233" s="92"/>
      <c r="I233" s="93"/>
      <c r="J233" s="93"/>
      <c r="K233" s="93"/>
      <c r="M233" s="93"/>
      <c r="N233" s="91"/>
      <c r="O233" s="92"/>
      <c r="P233" s="92"/>
    </row>
    <row r="234" spans="1:16" ht="19.2" x14ac:dyDescent="0.45">
      <c r="A234" s="34">
        <v>129</v>
      </c>
      <c r="B234" s="91"/>
      <c r="C234" s="91"/>
      <c r="D234" s="91"/>
      <c r="E234" s="91"/>
      <c r="F234" s="91"/>
      <c r="G234" s="92"/>
      <c r="H234" s="92"/>
      <c r="I234" s="93"/>
      <c r="J234" s="93"/>
      <c r="K234" s="93"/>
      <c r="M234" s="93"/>
      <c r="N234" s="91"/>
      <c r="O234" s="92"/>
      <c r="P234" s="92"/>
    </row>
    <row r="235" spans="1:16" ht="19.2" x14ac:dyDescent="0.45">
      <c r="A235" s="34">
        <v>130</v>
      </c>
      <c r="B235" s="91"/>
      <c r="C235" s="91"/>
      <c r="D235" s="91"/>
      <c r="E235" s="91"/>
      <c r="F235" s="91"/>
      <c r="G235" s="92"/>
      <c r="H235" s="92"/>
      <c r="I235" s="93"/>
      <c r="J235" s="93"/>
      <c r="K235" s="93"/>
      <c r="M235" s="93"/>
      <c r="N235" s="91"/>
      <c r="O235" s="92"/>
      <c r="P235" s="92"/>
    </row>
    <row r="236" spans="1:16" ht="19.2" x14ac:dyDescent="0.45">
      <c r="A236" s="34">
        <v>131</v>
      </c>
      <c r="B236" s="91"/>
      <c r="C236" s="91"/>
      <c r="D236" s="91"/>
      <c r="E236" s="91"/>
      <c r="F236" s="91"/>
      <c r="G236" s="92"/>
      <c r="H236" s="92"/>
      <c r="I236" s="93"/>
      <c r="J236" s="93"/>
      <c r="K236" s="93"/>
      <c r="M236" s="93"/>
      <c r="N236" s="91"/>
      <c r="O236" s="92"/>
      <c r="P236" s="92"/>
    </row>
    <row r="237" spans="1:16" ht="19.2" x14ac:dyDescent="0.45">
      <c r="A237" s="34">
        <v>132</v>
      </c>
      <c r="B237" s="91"/>
      <c r="C237" s="91"/>
      <c r="D237" s="91"/>
      <c r="E237" s="91"/>
      <c r="F237" s="91"/>
      <c r="G237" s="92"/>
      <c r="H237" s="92"/>
      <c r="I237" s="93"/>
      <c r="J237" s="93"/>
      <c r="K237" s="93"/>
      <c r="M237" s="93"/>
      <c r="N237" s="91"/>
      <c r="O237" s="92"/>
      <c r="P237" s="92"/>
    </row>
    <row r="238" spans="1:16" ht="19.2" x14ac:dyDescent="0.45">
      <c r="A238" s="34">
        <v>133</v>
      </c>
      <c r="B238" s="91"/>
      <c r="C238" s="91"/>
      <c r="D238" s="91"/>
      <c r="E238" s="91"/>
      <c r="F238" s="91"/>
      <c r="G238" s="92"/>
      <c r="H238" s="92"/>
      <c r="I238" s="93"/>
      <c r="J238" s="93"/>
      <c r="K238" s="93"/>
      <c r="M238" s="93"/>
      <c r="N238" s="91"/>
      <c r="O238" s="92"/>
      <c r="P238" s="92"/>
    </row>
    <row r="239" spans="1:16" ht="19.2" x14ac:dyDescent="0.45">
      <c r="A239" s="34">
        <v>134</v>
      </c>
      <c r="B239" s="91"/>
      <c r="C239" s="91"/>
      <c r="D239" s="91"/>
      <c r="E239" s="91"/>
      <c r="F239" s="91"/>
      <c r="G239" s="92"/>
      <c r="H239" s="92"/>
      <c r="I239" s="93"/>
      <c r="J239" s="93"/>
      <c r="K239" s="93"/>
      <c r="M239" s="93"/>
      <c r="N239" s="91"/>
      <c r="O239" s="92"/>
      <c r="P239" s="92"/>
    </row>
    <row r="240" spans="1:16" ht="19.2" x14ac:dyDescent="0.45">
      <c r="A240" s="34">
        <v>135</v>
      </c>
      <c r="B240" s="91"/>
      <c r="C240" s="91"/>
      <c r="D240" s="91"/>
      <c r="E240" s="91"/>
      <c r="F240" s="91"/>
      <c r="G240" s="92"/>
      <c r="H240" s="92"/>
      <c r="I240" s="93"/>
      <c r="J240" s="93"/>
      <c r="K240" s="93"/>
      <c r="M240" s="93"/>
      <c r="N240" s="91"/>
      <c r="O240" s="92"/>
      <c r="P240" s="92"/>
    </row>
    <row r="241" spans="1:16" ht="19.2" x14ac:dyDescent="0.45">
      <c r="A241" s="34">
        <v>136</v>
      </c>
      <c r="B241" s="91"/>
      <c r="C241" s="91"/>
      <c r="D241" s="91"/>
      <c r="E241" s="91"/>
      <c r="F241" s="91"/>
      <c r="G241" s="92"/>
      <c r="H241" s="92"/>
      <c r="I241" s="93"/>
      <c r="J241" s="93"/>
      <c r="K241" s="93"/>
      <c r="M241" s="93"/>
      <c r="N241" s="91"/>
      <c r="O241" s="92"/>
      <c r="P241" s="92"/>
    </row>
    <row r="242" spans="1:16" ht="19.2" x14ac:dyDescent="0.45">
      <c r="A242" s="34">
        <v>137</v>
      </c>
      <c r="B242" s="91"/>
      <c r="C242" s="91"/>
      <c r="D242" s="91"/>
      <c r="E242" s="91"/>
      <c r="F242" s="91"/>
      <c r="G242" s="92"/>
      <c r="H242" s="92"/>
      <c r="I242" s="93"/>
      <c r="J242" s="93"/>
      <c r="K242" s="93"/>
      <c r="M242" s="93"/>
      <c r="N242" s="91"/>
      <c r="O242" s="92"/>
      <c r="P242" s="92"/>
    </row>
    <row r="243" spans="1:16" ht="19.2" x14ac:dyDescent="0.45">
      <c r="A243" s="34">
        <v>138</v>
      </c>
      <c r="B243" s="91"/>
      <c r="C243" s="91"/>
      <c r="D243" s="91"/>
      <c r="E243" s="91"/>
      <c r="F243" s="91"/>
      <c r="G243" s="92"/>
      <c r="H243" s="92"/>
      <c r="I243" s="93"/>
      <c r="J243" s="93"/>
      <c r="K243" s="93"/>
      <c r="M243" s="93"/>
      <c r="N243" s="91"/>
      <c r="O243" s="92"/>
      <c r="P243" s="92"/>
    </row>
    <row r="244" spans="1:16" ht="19.2" x14ac:dyDescent="0.45">
      <c r="A244" s="34">
        <v>139</v>
      </c>
      <c r="B244" s="91"/>
      <c r="C244" s="91"/>
      <c r="D244" s="91"/>
      <c r="E244" s="91"/>
      <c r="F244" s="91"/>
      <c r="G244" s="92"/>
      <c r="H244" s="92"/>
      <c r="I244" s="93"/>
      <c r="J244" s="93"/>
      <c r="K244" s="93"/>
      <c r="M244" s="93"/>
      <c r="N244" s="91"/>
      <c r="O244" s="92"/>
      <c r="P244" s="92"/>
    </row>
    <row r="245" spans="1:16" ht="19.2" x14ac:dyDescent="0.45">
      <c r="A245" s="34">
        <v>140</v>
      </c>
      <c r="B245" s="91"/>
      <c r="C245" s="91"/>
      <c r="D245" s="91"/>
      <c r="E245" s="91"/>
      <c r="F245" s="91"/>
      <c r="G245" s="92"/>
      <c r="H245" s="92"/>
      <c r="I245" s="93"/>
      <c r="J245" s="93"/>
      <c r="K245" s="93"/>
      <c r="M245" s="93"/>
      <c r="N245" s="91"/>
      <c r="O245" s="92"/>
      <c r="P245" s="92"/>
    </row>
    <row r="246" spans="1:16" ht="19.2" x14ac:dyDescent="0.45">
      <c r="A246" s="34">
        <v>141</v>
      </c>
      <c r="B246" s="91"/>
      <c r="C246" s="91"/>
      <c r="D246" s="91"/>
      <c r="E246" s="91"/>
      <c r="F246" s="91"/>
      <c r="G246" s="92"/>
      <c r="H246" s="92"/>
      <c r="I246" s="93"/>
      <c r="J246" s="93"/>
      <c r="K246" s="93"/>
      <c r="M246" s="93"/>
      <c r="N246" s="91"/>
      <c r="O246" s="92"/>
      <c r="P246" s="92"/>
    </row>
    <row r="247" spans="1:16" ht="19.2" x14ac:dyDescent="0.45">
      <c r="A247" s="34">
        <v>142</v>
      </c>
      <c r="B247" s="91"/>
      <c r="C247" s="91"/>
      <c r="D247" s="91"/>
      <c r="E247" s="91"/>
      <c r="F247" s="91"/>
      <c r="G247" s="92"/>
      <c r="H247" s="92"/>
      <c r="I247" s="93"/>
      <c r="J247" s="93"/>
      <c r="K247" s="93"/>
      <c r="M247" s="93"/>
      <c r="N247" s="91"/>
      <c r="O247" s="92"/>
      <c r="P247" s="92"/>
    </row>
    <row r="248" spans="1:16" ht="19.2" x14ac:dyDescent="0.45">
      <c r="A248" s="34">
        <v>143</v>
      </c>
      <c r="B248" s="91"/>
      <c r="C248" s="91"/>
      <c r="D248" s="91"/>
      <c r="E248" s="91"/>
      <c r="F248" s="91"/>
      <c r="G248" s="92"/>
      <c r="H248" s="92"/>
      <c r="I248" s="93"/>
      <c r="J248" s="93"/>
      <c r="K248" s="93"/>
      <c r="M248" s="93"/>
      <c r="N248" s="91"/>
      <c r="O248" s="92"/>
      <c r="P248" s="92"/>
    </row>
    <row r="249" spans="1:16" ht="19.2" x14ac:dyDescent="0.45">
      <c r="A249" s="34">
        <v>144</v>
      </c>
      <c r="B249" s="91"/>
      <c r="C249" s="91"/>
      <c r="D249" s="91"/>
      <c r="E249" s="91"/>
      <c r="F249" s="91"/>
      <c r="G249" s="92"/>
      <c r="H249" s="92"/>
      <c r="I249" s="93"/>
      <c r="J249" s="93"/>
      <c r="K249" s="93"/>
      <c r="M249" s="93"/>
      <c r="N249" s="91"/>
      <c r="O249" s="92"/>
      <c r="P249" s="92"/>
    </row>
    <row r="250" spans="1:16" ht="19.2" x14ac:dyDescent="0.45">
      <c r="A250" s="34">
        <v>145</v>
      </c>
      <c r="B250" s="91"/>
      <c r="C250" s="91"/>
      <c r="D250" s="91"/>
      <c r="E250" s="91"/>
      <c r="F250" s="91"/>
      <c r="G250" s="92"/>
      <c r="H250" s="92"/>
      <c r="I250" s="93"/>
      <c r="J250" s="93"/>
      <c r="K250" s="93"/>
      <c r="M250" s="93"/>
      <c r="N250" s="91"/>
      <c r="O250" s="92"/>
      <c r="P250" s="92"/>
    </row>
    <row r="251" spans="1:16" ht="19.2" x14ac:dyDescent="0.45">
      <c r="A251" s="34">
        <v>146</v>
      </c>
      <c r="B251" s="91"/>
      <c r="C251" s="91"/>
      <c r="D251" s="91"/>
      <c r="E251" s="91"/>
      <c r="F251" s="91"/>
      <c r="G251" s="92"/>
      <c r="H251" s="92"/>
      <c r="I251" s="93"/>
      <c r="J251" s="93"/>
      <c r="K251" s="93"/>
      <c r="M251" s="93"/>
      <c r="N251" s="91"/>
      <c r="O251" s="92"/>
      <c r="P251" s="92"/>
    </row>
    <row r="252" spans="1:16" ht="19.2" x14ac:dyDescent="0.45">
      <c r="A252" s="34">
        <v>147</v>
      </c>
      <c r="B252" s="91"/>
      <c r="C252" s="91"/>
      <c r="D252" s="91"/>
      <c r="E252" s="91"/>
      <c r="F252" s="91"/>
      <c r="G252" s="92"/>
      <c r="H252" s="92"/>
      <c r="I252" s="93"/>
      <c r="J252" s="93"/>
      <c r="K252" s="93"/>
      <c r="M252" s="93"/>
      <c r="N252" s="91"/>
      <c r="O252" s="92"/>
      <c r="P252" s="92"/>
    </row>
    <row r="253" spans="1:16" ht="19.2" x14ac:dyDescent="0.45">
      <c r="A253" s="34">
        <v>148</v>
      </c>
      <c r="B253" s="91"/>
      <c r="C253" s="91"/>
      <c r="D253" s="91"/>
      <c r="E253" s="91"/>
      <c r="F253" s="91"/>
      <c r="G253" s="92"/>
      <c r="H253" s="92"/>
      <c r="I253" s="93"/>
      <c r="J253" s="93"/>
      <c r="K253" s="93"/>
      <c r="M253" s="93"/>
      <c r="N253" s="91"/>
      <c r="O253" s="92"/>
      <c r="P253" s="92"/>
    </row>
    <row r="254" spans="1:16" ht="19.2" x14ac:dyDescent="0.45">
      <c r="A254" s="34">
        <v>149</v>
      </c>
      <c r="B254" s="91"/>
      <c r="C254" s="91"/>
      <c r="D254" s="91"/>
      <c r="E254" s="91"/>
      <c r="F254" s="91"/>
      <c r="G254" s="92"/>
      <c r="H254" s="92"/>
      <c r="I254" s="93"/>
      <c r="J254" s="93"/>
      <c r="K254" s="93"/>
      <c r="M254" s="93"/>
      <c r="N254" s="91"/>
      <c r="O254" s="92"/>
      <c r="P254" s="92"/>
    </row>
    <row r="255" spans="1:16" ht="19.2" x14ac:dyDescent="0.45">
      <c r="A255" s="34">
        <v>150</v>
      </c>
      <c r="B255" s="91"/>
      <c r="C255" s="91"/>
      <c r="D255" s="91"/>
      <c r="E255" s="91"/>
      <c r="F255" s="91"/>
      <c r="G255" s="92"/>
      <c r="H255" s="92"/>
      <c r="I255" s="93"/>
      <c r="J255" s="93"/>
      <c r="K255" s="93"/>
      <c r="M255" s="93"/>
      <c r="N255" s="91"/>
      <c r="O255" s="92"/>
      <c r="P255" s="92"/>
    </row>
    <row r="256" spans="1:16" ht="19.2" x14ac:dyDescent="0.45">
      <c r="A256" s="34">
        <v>151</v>
      </c>
      <c r="B256" s="91"/>
      <c r="C256" s="91"/>
      <c r="D256" s="91"/>
      <c r="E256" s="91"/>
      <c r="F256" s="91"/>
      <c r="G256" s="92"/>
      <c r="H256" s="92"/>
      <c r="I256" s="93"/>
      <c r="J256" s="93"/>
      <c r="K256" s="93"/>
      <c r="M256" s="93"/>
      <c r="N256" s="91"/>
      <c r="O256" s="92"/>
      <c r="P256" s="92"/>
    </row>
    <row r="257" spans="1:16" ht="19.2" x14ac:dyDescent="0.45">
      <c r="A257" s="34">
        <v>152</v>
      </c>
      <c r="B257" s="91"/>
      <c r="C257" s="91"/>
      <c r="D257" s="91"/>
      <c r="E257" s="91"/>
      <c r="F257" s="91"/>
      <c r="G257" s="92"/>
      <c r="H257" s="92"/>
      <c r="I257" s="93"/>
      <c r="J257" s="93"/>
      <c r="K257" s="93"/>
      <c r="M257" s="93"/>
      <c r="N257" s="91"/>
      <c r="O257" s="92"/>
      <c r="P257" s="92"/>
    </row>
    <row r="258" spans="1:16" ht="19.2" x14ac:dyDescent="0.45">
      <c r="A258" s="34">
        <v>153</v>
      </c>
      <c r="B258" s="91"/>
      <c r="C258" s="91"/>
      <c r="D258" s="91"/>
      <c r="E258" s="91"/>
      <c r="F258" s="91"/>
      <c r="G258" s="92"/>
      <c r="H258" s="92"/>
      <c r="I258" s="93"/>
      <c r="J258" s="93"/>
      <c r="K258" s="93"/>
      <c r="M258" s="93"/>
      <c r="N258" s="91"/>
      <c r="O258" s="92"/>
      <c r="P258" s="92"/>
    </row>
    <row r="259" spans="1:16" ht="19.2" x14ac:dyDescent="0.45">
      <c r="A259" s="34">
        <v>154</v>
      </c>
      <c r="B259" s="91"/>
      <c r="C259" s="91"/>
      <c r="D259" s="91"/>
      <c r="E259" s="91"/>
      <c r="F259" s="91"/>
      <c r="G259" s="92"/>
      <c r="H259" s="92"/>
      <c r="I259" s="93"/>
      <c r="J259" s="93"/>
      <c r="K259" s="93"/>
      <c r="M259" s="93"/>
      <c r="N259" s="91"/>
      <c r="O259" s="92"/>
      <c r="P259" s="92"/>
    </row>
    <row r="260" spans="1:16" ht="19.2" x14ac:dyDescent="0.45">
      <c r="A260" s="34">
        <v>155</v>
      </c>
      <c r="B260" s="91"/>
      <c r="C260" s="91"/>
      <c r="D260" s="91"/>
      <c r="E260" s="91"/>
      <c r="F260" s="91"/>
      <c r="G260" s="92"/>
      <c r="H260" s="92"/>
      <c r="I260" s="93"/>
      <c r="J260" s="93"/>
      <c r="K260" s="93"/>
      <c r="M260" s="93"/>
      <c r="N260" s="91"/>
      <c r="O260" s="92"/>
      <c r="P260" s="92"/>
    </row>
    <row r="261" spans="1:16" ht="19.2" x14ac:dyDescent="0.45">
      <c r="A261" s="34">
        <v>156</v>
      </c>
      <c r="B261" s="91"/>
      <c r="C261" s="91"/>
      <c r="D261" s="91"/>
      <c r="E261" s="91"/>
      <c r="F261" s="91"/>
      <c r="G261" s="92"/>
      <c r="H261" s="92"/>
      <c r="I261" s="93"/>
      <c r="J261" s="93"/>
      <c r="K261" s="93"/>
      <c r="M261" s="93"/>
      <c r="N261" s="91"/>
      <c r="O261" s="92"/>
      <c r="P261" s="92"/>
    </row>
    <row r="262" spans="1:16" ht="19.2" x14ac:dyDescent="0.45">
      <c r="A262" s="34">
        <v>157</v>
      </c>
      <c r="B262" s="91"/>
      <c r="C262" s="91"/>
      <c r="D262" s="91"/>
      <c r="E262" s="91"/>
      <c r="F262" s="91"/>
      <c r="G262" s="92"/>
      <c r="H262" s="92"/>
      <c r="I262" s="93"/>
      <c r="J262" s="93"/>
      <c r="K262" s="93"/>
      <c r="M262" s="93"/>
      <c r="N262" s="91"/>
      <c r="O262" s="92"/>
      <c r="P262" s="92"/>
    </row>
    <row r="263" spans="1:16" ht="19.2" x14ac:dyDescent="0.45">
      <c r="A263" s="34">
        <v>158</v>
      </c>
      <c r="B263" s="91"/>
      <c r="C263" s="91"/>
      <c r="D263" s="91"/>
      <c r="E263" s="91"/>
      <c r="F263" s="91"/>
      <c r="G263" s="92"/>
      <c r="H263" s="92"/>
      <c r="I263" s="93"/>
      <c r="J263" s="93"/>
      <c r="K263" s="93"/>
      <c r="M263" s="93"/>
      <c r="N263" s="91"/>
      <c r="O263" s="92"/>
      <c r="P263" s="92"/>
    </row>
    <row r="264" spans="1:16" ht="19.2" x14ac:dyDescent="0.45">
      <c r="A264" s="34">
        <v>159</v>
      </c>
      <c r="B264" s="91"/>
      <c r="C264" s="91"/>
      <c r="D264" s="91"/>
      <c r="E264" s="91"/>
      <c r="F264" s="91"/>
      <c r="G264" s="92"/>
      <c r="H264" s="92"/>
      <c r="I264" s="93"/>
      <c r="J264" s="93"/>
      <c r="K264" s="93"/>
      <c r="M264" s="93"/>
      <c r="N264" s="91"/>
      <c r="O264" s="92"/>
      <c r="P264" s="92"/>
    </row>
    <row r="265" spans="1:16" ht="19.2" x14ac:dyDescent="0.45">
      <c r="A265" s="34">
        <v>160</v>
      </c>
      <c r="B265" s="91"/>
      <c r="C265" s="91"/>
      <c r="D265" s="91"/>
      <c r="E265" s="91"/>
      <c r="F265" s="91"/>
      <c r="G265" s="92"/>
      <c r="H265" s="92"/>
      <c r="I265" s="93"/>
      <c r="J265" s="93"/>
      <c r="K265" s="93"/>
      <c r="M265" s="93"/>
      <c r="N265" s="91"/>
      <c r="O265" s="92"/>
      <c r="P265" s="92"/>
    </row>
    <row r="266" spans="1:16" ht="19.2" x14ac:dyDescent="0.45">
      <c r="A266" s="34">
        <v>161</v>
      </c>
      <c r="B266" s="91"/>
      <c r="C266" s="91"/>
      <c r="D266" s="91"/>
      <c r="E266" s="91"/>
      <c r="F266" s="91"/>
      <c r="G266" s="92"/>
      <c r="H266" s="92"/>
      <c r="I266" s="93"/>
      <c r="J266" s="93"/>
      <c r="K266" s="93"/>
      <c r="M266" s="93"/>
      <c r="N266" s="91"/>
      <c r="O266" s="92"/>
      <c r="P266" s="92"/>
    </row>
    <row r="267" spans="1:16" ht="19.2" x14ac:dyDescent="0.45">
      <c r="A267" s="34">
        <v>162</v>
      </c>
      <c r="B267" s="91"/>
      <c r="C267" s="91"/>
      <c r="D267" s="91"/>
      <c r="E267" s="91"/>
      <c r="F267" s="91"/>
      <c r="G267" s="92"/>
      <c r="H267" s="92"/>
      <c r="I267" s="93"/>
      <c r="J267" s="93"/>
      <c r="K267" s="93"/>
      <c r="M267" s="93"/>
      <c r="N267" s="91"/>
      <c r="O267" s="92"/>
      <c r="P267" s="92"/>
    </row>
    <row r="268" spans="1:16" ht="19.2" x14ac:dyDescent="0.45">
      <c r="A268" s="34">
        <v>163</v>
      </c>
      <c r="B268" s="91"/>
      <c r="C268" s="91"/>
      <c r="D268" s="91"/>
      <c r="E268" s="91"/>
      <c r="F268" s="91"/>
      <c r="G268" s="92"/>
      <c r="H268" s="92"/>
      <c r="I268" s="93"/>
      <c r="J268" s="93"/>
      <c r="K268" s="93"/>
      <c r="M268" s="93"/>
      <c r="N268" s="91"/>
      <c r="O268" s="92"/>
      <c r="P268" s="92"/>
    </row>
    <row r="269" spans="1:16" ht="19.2" x14ac:dyDescent="0.45">
      <c r="A269" s="34">
        <v>164</v>
      </c>
      <c r="B269" s="91"/>
      <c r="C269" s="91"/>
      <c r="D269" s="91"/>
      <c r="E269" s="91"/>
      <c r="F269" s="91"/>
      <c r="G269" s="92"/>
      <c r="H269" s="92"/>
      <c r="I269" s="93"/>
      <c r="J269" s="93"/>
      <c r="K269" s="93"/>
      <c r="M269" s="93"/>
      <c r="N269" s="91"/>
      <c r="O269" s="92"/>
      <c r="P269" s="92"/>
    </row>
    <row r="270" spans="1:16" ht="19.2" x14ac:dyDescent="0.45">
      <c r="A270" s="34">
        <v>165</v>
      </c>
      <c r="B270" s="91"/>
      <c r="C270" s="91"/>
      <c r="D270" s="91"/>
      <c r="E270" s="91"/>
      <c r="F270" s="91"/>
      <c r="G270" s="92"/>
      <c r="H270" s="92"/>
      <c r="I270" s="93"/>
      <c r="J270" s="93"/>
      <c r="K270" s="93"/>
      <c r="M270" s="93"/>
      <c r="N270" s="91"/>
      <c r="O270" s="92"/>
      <c r="P270" s="92"/>
    </row>
    <row r="271" spans="1:16" ht="19.2" x14ac:dyDescent="0.45">
      <c r="A271" s="34">
        <v>166</v>
      </c>
      <c r="B271" s="91"/>
      <c r="C271" s="91"/>
      <c r="D271" s="91"/>
      <c r="E271" s="91"/>
      <c r="F271" s="91"/>
      <c r="G271" s="92"/>
      <c r="H271" s="92"/>
      <c r="I271" s="93"/>
      <c r="J271" s="93"/>
      <c r="K271" s="93"/>
      <c r="M271" s="93"/>
      <c r="N271" s="91"/>
      <c r="O271" s="92"/>
      <c r="P271" s="92"/>
    </row>
    <row r="272" spans="1:16" ht="19.2" x14ac:dyDescent="0.45">
      <c r="A272" s="34">
        <v>167</v>
      </c>
      <c r="B272" s="91"/>
      <c r="C272" s="91"/>
      <c r="D272" s="91"/>
      <c r="E272" s="91"/>
      <c r="F272" s="91"/>
      <c r="G272" s="92"/>
      <c r="H272" s="92"/>
      <c r="I272" s="93"/>
      <c r="J272" s="93"/>
      <c r="K272" s="93"/>
      <c r="M272" s="93"/>
      <c r="N272" s="91"/>
      <c r="O272" s="92"/>
      <c r="P272" s="92"/>
    </row>
    <row r="273" spans="1:16" ht="19.2" x14ac:dyDescent="0.45">
      <c r="A273" s="34">
        <v>168</v>
      </c>
      <c r="B273" s="91"/>
      <c r="C273" s="91"/>
      <c r="D273" s="91"/>
      <c r="E273" s="91"/>
      <c r="F273" s="91"/>
      <c r="G273" s="92"/>
      <c r="H273" s="92"/>
      <c r="I273" s="93"/>
      <c r="J273" s="93"/>
      <c r="K273" s="93"/>
      <c r="M273" s="93"/>
      <c r="N273" s="91"/>
      <c r="O273" s="92"/>
      <c r="P273" s="92"/>
    </row>
    <row r="274" spans="1:16" ht="19.2" x14ac:dyDescent="0.45">
      <c r="A274" s="34">
        <v>169</v>
      </c>
      <c r="B274" s="91"/>
      <c r="C274" s="91"/>
      <c r="D274" s="91"/>
      <c r="E274" s="91"/>
      <c r="F274" s="91"/>
      <c r="G274" s="92"/>
      <c r="H274" s="92"/>
      <c r="I274" s="93"/>
      <c r="J274" s="93"/>
      <c r="K274" s="93"/>
      <c r="M274" s="93"/>
      <c r="N274" s="91"/>
      <c r="O274" s="92"/>
      <c r="P274" s="92"/>
    </row>
    <row r="275" spans="1:16" ht="19.2" x14ac:dyDescent="0.45">
      <c r="A275" s="34">
        <v>170</v>
      </c>
      <c r="B275" s="91"/>
      <c r="C275" s="91"/>
      <c r="D275" s="91"/>
      <c r="E275" s="91"/>
      <c r="F275" s="91"/>
      <c r="G275" s="92"/>
      <c r="H275" s="92"/>
      <c r="I275" s="93"/>
      <c r="J275" s="93"/>
      <c r="K275" s="93"/>
      <c r="M275" s="93"/>
      <c r="N275" s="91"/>
      <c r="O275" s="92"/>
      <c r="P275" s="92"/>
    </row>
    <row r="276" spans="1:16" ht="19.2" x14ac:dyDescent="0.45">
      <c r="A276" s="34">
        <v>171</v>
      </c>
      <c r="B276" s="91"/>
      <c r="C276" s="91"/>
      <c r="D276" s="91"/>
      <c r="E276" s="91"/>
      <c r="F276" s="91"/>
      <c r="G276" s="92"/>
      <c r="H276" s="92"/>
      <c r="I276" s="93"/>
      <c r="J276" s="93"/>
      <c r="K276" s="93"/>
      <c r="M276" s="93"/>
      <c r="N276" s="91"/>
      <c r="O276" s="92"/>
      <c r="P276" s="92"/>
    </row>
    <row r="277" spans="1:16" ht="19.2" x14ac:dyDescent="0.45">
      <c r="A277" s="34">
        <v>172</v>
      </c>
      <c r="B277" s="91"/>
      <c r="C277" s="91"/>
      <c r="D277" s="91"/>
      <c r="E277" s="91"/>
      <c r="F277" s="91"/>
      <c r="G277" s="92"/>
      <c r="H277" s="92"/>
      <c r="I277" s="93"/>
      <c r="J277" s="93"/>
      <c r="K277" s="93"/>
      <c r="M277" s="93"/>
      <c r="N277" s="91"/>
      <c r="O277" s="92"/>
      <c r="P277" s="92"/>
    </row>
    <row r="278" spans="1:16" ht="19.2" x14ac:dyDescent="0.45">
      <c r="A278" s="34">
        <v>173</v>
      </c>
      <c r="B278" s="91"/>
      <c r="C278" s="91"/>
      <c r="D278" s="91"/>
      <c r="E278" s="91"/>
      <c r="F278" s="91"/>
      <c r="G278" s="92"/>
      <c r="H278" s="92"/>
      <c r="I278" s="93"/>
      <c r="J278" s="93"/>
      <c r="K278" s="93"/>
      <c r="M278" s="93"/>
      <c r="N278" s="91"/>
      <c r="O278" s="92"/>
      <c r="P278" s="92"/>
    </row>
    <row r="279" spans="1:16" ht="19.2" x14ac:dyDescent="0.45">
      <c r="A279" s="34">
        <v>174</v>
      </c>
      <c r="B279" s="91"/>
      <c r="C279" s="91"/>
      <c r="D279" s="91"/>
      <c r="E279" s="91"/>
      <c r="F279" s="91"/>
      <c r="G279" s="92"/>
      <c r="H279" s="92"/>
      <c r="I279" s="93"/>
      <c r="J279" s="93"/>
      <c r="K279" s="93"/>
      <c r="M279" s="93"/>
      <c r="N279" s="91"/>
      <c r="O279" s="92"/>
      <c r="P279" s="92"/>
    </row>
    <row r="280" spans="1:16" ht="19.2" x14ac:dyDescent="0.45">
      <c r="A280" s="34">
        <v>175</v>
      </c>
      <c r="B280" s="91"/>
      <c r="C280" s="91"/>
      <c r="D280" s="91"/>
      <c r="E280" s="91"/>
      <c r="F280" s="91"/>
      <c r="G280" s="92"/>
      <c r="H280" s="92"/>
      <c r="I280" s="93"/>
      <c r="J280" s="93"/>
      <c r="K280" s="93"/>
      <c r="M280" s="93"/>
      <c r="N280" s="91"/>
      <c r="O280" s="92"/>
      <c r="P280" s="92"/>
    </row>
    <row r="281" spans="1:16" ht="19.2" x14ac:dyDescent="0.45">
      <c r="A281" s="34">
        <v>176</v>
      </c>
      <c r="B281" s="91"/>
      <c r="C281" s="91"/>
      <c r="D281" s="91"/>
      <c r="E281" s="91"/>
      <c r="F281" s="91"/>
      <c r="G281" s="92"/>
      <c r="H281" s="92"/>
      <c r="I281" s="93"/>
      <c r="J281" s="93"/>
      <c r="K281" s="93"/>
      <c r="M281" s="93"/>
      <c r="N281" s="91"/>
      <c r="O281" s="92"/>
      <c r="P281" s="92"/>
    </row>
    <row r="282" spans="1:16" ht="19.2" x14ac:dyDescent="0.45">
      <c r="A282" s="34">
        <v>177</v>
      </c>
      <c r="B282" s="91"/>
      <c r="C282" s="91"/>
      <c r="D282" s="91"/>
      <c r="E282" s="91"/>
      <c r="F282" s="91"/>
      <c r="G282" s="92"/>
      <c r="H282" s="92"/>
      <c r="I282" s="93"/>
      <c r="J282" s="93"/>
      <c r="K282" s="93"/>
      <c r="M282" s="93"/>
      <c r="N282" s="91"/>
      <c r="O282" s="92"/>
      <c r="P282" s="92"/>
    </row>
    <row r="283" spans="1:16" ht="19.2" x14ac:dyDescent="0.45">
      <c r="A283" s="34">
        <v>178</v>
      </c>
      <c r="B283" s="91"/>
      <c r="C283" s="91"/>
      <c r="D283" s="91"/>
      <c r="E283" s="91"/>
      <c r="F283" s="91"/>
      <c r="G283" s="92"/>
      <c r="H283" s="92"/>
      <c r="I283" s="93"/>
      <c r="J283" s="93"/>
      <c r="K283" s="93"/>
      <c r="M283" s="93"/>
      <c r="N283" s="91"/>
      <c r="O283" s="92"/>
      <c r="P283" s="92"/>
    </row>
    <row r="284" spans="1:16" ht="19.2" x14ac:dyDescent="0.45">
      <c r="A284" s="34">
        <v>179</v>
      </c>
      <c r="B284" s="91"/>
      <c r="C284" s="91"/>
      <c r="D284" s="91"/>
      <c r="E284" s="91"/>
      <c r="F284" s="91"/>
      <c r="G284" s="92"/>
      <c r="H284" s="92"/>
      <c r="I284" s="93"/>
      <c r="J284" s="93"/>
      <c r="K284" s="93"/>
      <c r="M284" s="93"/>
      <c r="N284" s="91"/>
      <c r="O284" s="92"/>
      <c r="P284" s="92"/>
    </row>
    <row r="285" spans="1:16" ht="19.2" x14ac:dyDescent="0.45">
      <c r="A285" s="34">
        <v>180</v>
      </c>
      <c r="B285" s="91"/>
      <c r="C285" s="91"/>
      <c r="D285" s="91"/>
      <c r="E285" s="91"/>
      <c r="F285" s="91"/>
      <c r="G285" s="92"/>
      <c r="H285" s="92"/>
      <c r="I285" s="93"/>
      <c r="J285" s="93"/>
      <c r="K285" s="93"/>
      <c r="M285" s="93"/>
      <c r="N285" s="91"/>
      <c r="O285" s="92"/>
      <c r="P285" s="92"/>
    </row>
    <row r="286" spans="1:16" ht="19.2" x14ac:dyDescent="0.45">
      <c r="A286" s="34">
        <v>181</v>
      </c>
      <c r="B286" s="91"/>
      <c r="C286" s="91"/>
      <c r="D286" s="91"/>
      <c r="E286" s="91"/>
      <c r="F286" s="91"/>
      <c r="G286" s="92"/>
      <c r="H286" s="92"/>
      <c r="I286" s="93"/>
      <c r="J286" s="93"/>
      <c r="K286" s="93"/>
      <c r="M286" s="93"/>
      <c r="N286" s="91"/>
      <c r="O286" s="92"/>
      <c r="P286" s="92"/>
    </row>
    <row r="287" spans="1:16" ht="19.2" x14ac:dyDescent="0.45">
      <c r="A287" s="34">
        <v>182</v>
      </c>
      <c r="B287" s="91"/>
      <c r="C287" s="91"/>
      <c r="D287" s="91"/>
      <c r="E287" s="91"/>
      <c r="F287" s="91"/>
      <c r="G287" s="92"/>
      <c r="H287" s="92"/>
      <c r="I287" s="93"/>
      <c r="J287" s="93"/>
      <c r="K287" s="93"/>
      <c r="M287" s="93"/>
      <c r="N287" s="91"/>
      <c r="O287" s="92"/>
      <c r="P287" s="92"/>
    </row>
    <row r="288" spans="1:16" ht="19.2" x14ac:dyDescent="0.45">
      <c r="A288" s="34">
        <v>183</v>
      </c>
      <c r="B288" s="91"/>
      <c r="C288" s="91"/>
      <c r="D288" s="91"/>
      <c r="E288" s="91"/>
      <c r="F288" s="91"/>
      <c r="G288" s="92"/>
      <c r="H288" s="92"/>
      <c r="I288" s="93"/>
      <c r="J288" s="93"/>
      <c r="K288" s="93"/>
      <c r="M288" s="93"/>
      <c r="N288" s="91"/>
      <c r="O288" s="92"/>
      <c r="P288" s="92"/>
    </row>
    <row r="289" spans="1:16" ht="19.2" x14ac:dyDescent="0.45">
      <c r="A289" s="34">
        <v>184</v>
      </c>
      <c r="B289" s="91"/>
      <c r="C289" s="91"/>
      <c r="D289" s="91"/>
      <c r="E289" s="91"/>
      <c r="F289" s="91"/>
      <c r="G289" s="92"/>
      <c r="H289" s="92"/>
      <c r="I289" s="93"/>
      <c r="J289" s="93"/>
      <c r="K289" s="93"/>
      <c r="M289" s="93"/>
      <c r="N289" s="91"/>
      <c r="O289" s="92"/>
      <c r="P289" s="92"/>
    </row>
    <row r="290" spans="1:16" ht="19.2" x14ac:dyDescent="0.45">
      <c r="A290" s="34">
        <v>185</v>
      </c>
      <c r="B290" s="91"/>
      <c r="C290" s="91"/>
      <c r="D290" s="91"/>
      <c r="E290" s="91"/>
      <c r="F290" s="91"/>
      <c r="G290" s="92"/>
      <c r="H290" s="92"/>
      <c r="I290" s="93"/>
      <c r="J290" s="93"/>
      <c r="K290" s="93"/>
      <c r="M290" s="93"/>
      <c r="N290" s="91"/>
      <c r="O290" s="92"/>
      <c r="P290" s="92"/>
    </row>
    <row r="291" spans="1:16" ht="19.2" x14ac:dyDescent="0.45">
      <c r="A291" s="34">
        <v>186</v>
      </c>
      <c r="B291" s="91"/>
      <c r="C291" s="91"/>
      <c r="D291" s="91"/>
      <c r="E291" s="91"/>
      <c r="F291" s="91"/>
      <c r="G291" s="92"/>
      <c r="H291" s="92"/>
      <c r="I291" s="93"/>
      <c r="J291" s="93"/>
      <c r="K291" s="93"/>
      <c r="M291" s="93"/>
      <c r="N291" s="91"/>
      <c r="O291" s="92"/>
      <c r="P291" s="92"/>
    </row>
    <row r="292" spans="1:16" ht="19.2" x14ac:dyDescent="0.45">
      <c r="A292" s="34">
        <v>187</v>
      </c>
      <c r="B292" s="91"/>
      <c r="C292" s="91"/>
      <c r="D292" s="91"/>
      <c r="E292" s="91"/>
      <c r="F292" s="91"/>
      <c r="G292" s="92"/>
      <c r="H292" s="92"/>
      <c r="I292" s="93"/>
      <c r="J292" s="93"/>
      <c r="K292" s="93"/>
      <c r="M292" s="93"/>
      <c r="N292" s="91"/>
      <c r="O292" s="92"/>
      <c r="P292" s="92"/>
    </row>
    <row r="293" spans="1:16" ht="19.2" x14ac:dyDescent="0.45">
      <c r="A293" s="34">
        <v>188</v>
      </c>
      <c r="B293" s="91"/>
      <c r="C293" s="91"/>
      <c r="D293" s="91"/>
      <c r="E293" s="91"/>
      <c r="F293" s="91"/>
      <c r="G293" s="92"/>
      <c r="H293" s="92"/>
      <c r="I293" s="93"/>
      <c r="J293" s="93"/>
      <c r="K293" s="93"/>
      <c r="M293" s="93"/>
      <c r="N293" s="91"/>
      <c r="O293" s="92"/>
      <c r="P293" s="92"/>
    </row>
    <row r="294" spans="1:16" ht="19.2" x14ac:dyDescent="0.45">
      <c r="A294" s="34">
        <v>189</v>
      </c>
      <c r="B294" s="91"/>
      <c r="C294" s="91"/>
      <c r="D294" s="91"/>
      <c r="E294" s="91"/>
      <c r="F294" s="91"/>
      <c r="G294" s="92"/>
      <c r="H294" s="92"/>
      <c r="I294" s="93"/>
      <c r="J294" s="93"/>
      <c r="K294" s="93"/>
      <c r="M294" s="93"/>
      <c r="N294" s="91"/>
      <c r="O294" s="92"/>
      <c r="P294" s="92"/>
    </row>
    <row r="295" spans="1:16" ht="19.2" x14ac:dyDescent="0.45">
      <c r="A295" s="34">
        <v>190</v>
      </c>
      <c r="B295" s="91"/>
      <c r="C295" s="91"/>
      <c r="D295" s="91"/>
      <c r="E295" s="91"/>
      <c r="F295" s="91"/>
      <c r="G295" s="92"/>
      <c r="H295" s="92"/>
      <c r="I295" s="93"/>
      <c r="J295" s="93"/>
      <c r="K295" s="93"/>
      <c r="M295" s="93"/>
      <c r="N295" s="91"/>
      <c r="O295" s="92"/>
      <c r="P295" s="92"/>
    </row>
    <row r="296" spans="1:16" ht="19.2" x14ac:dyDescent="0.45">
      <c r="A296" s="34">
        <v>191</v>
      </c>
      <c r="B296" s="91"/>
      <c r="C296" s="91"/>
      <c r="D296" s="91"/>
      <c r="E296" s="91"/>
      <c r="F296" s="91"/>
      <c r="G296" s="92"/>
      <c r="H296" s="92"/>
      <c r="I296" s="93"/>
      <c r="J296" s="93"/>
      <c r="K296" s="93"/>
      <c r="M296" s="93"/>
      <c r="N296" s="91"/>
      <c r="O296" s="92"/>
      <c r="P296" s="92"/>
    </row>
    <row r="297" spans="1:16" ht="19.2" x14ac:dyDescent="0.45">
      <c r="A297" s="34">
        <v>192</v>
      </c>
      <c r="B297" s="91"/>
      <c r="C297" s="91"/>
      <c r="D297" s="91"/>
      <c r="E297" s="91"/>
      <c r="F297" s="91"/>
      <c r="G297" s="92"/>
      <c r="H297" s="92"/>
      <c r="I297" s="93"/>
      <c r="J297" s="93"/>
      <c r="K297" s="93"/>
      <c r="M297" s="93"/>
      <c r="N297" s="91"/>
      <c r="O297" s="92"/>
      <c r="P297" s="92"/>
    </row>
    <row r="298" spans="1:16" ht="19.2" x14ac:dyDescent="0.45">
      <c r="A298" s="34">
        <v>193</v>
      </c>
      <c r="B298" s="91"/>
      <c r="C298" s="91"/>
      <c r="D298" s="91"/>
      <c r="E298" s="91"/>
      <c r="F298" s="91"/>
      <c r="G298" s="92"/>
      <c r="H298" s="92"/>
      <c r="I298" s="93"/>
      <c r="J298" s="93"/>
      <c r="K298" s="93"/>
      <c r="M298" s="93"/>
      <c r="N298" s="91"/>
      <c r="O298" s="92"/>
      <c r="P298" s="92"/>
    </row>
    <row r="299" spans="1:16" ht="19.2" x14ac:dyDescent="0.45">
      <c r="A299" s="34">
        <v>194</v>
      </c>
      <c r="B299" s="91"/>
      <c r="C299" s="91"/>
      <c r="D299" s="91"/>
      <c r="E299" s="91"/>
      <c r="F299" s="91"/>
      <c r="G299" s="92"/>
      <c r="H299" s="92"/>
      <c r="I299" s="93"/>
      <c r="J299" s="93"/>
      <c r="K299" s="93"/>
      <c r="M299" s="93"/>
      <c r="N299" s="91"/>
      <c r="O299" s="92"/>
      <c r="P299" s="92"/>
    </row>
    <row r="300" spans="1:16" ht="19.2" x14ac:dyDescent="0.45">
      <c r="A300" s="34">
        <v>195</v>
      </c>
      <c r="B300" s="91"/>
      <c r="C300" s="91"/>
      <c r="D300" s="91"/>
      <c r="E300" s="91"/>
      <c r="F300" s="91"/>
      <c r="G300" s="92"/>
      <c r="H300" s="92"/>
      <c r="I300" s="93"/>
      <c r="J300" s="93"/>
      <c r="K300" s="93"/>
      <c r="M300" s="93"/>
      <c r="N300" s="91"/>
      <c r="O300" s="92"/>
      <c r="P300" s="92"/>
    </row>
    <row r="301" spans="1:16" ht="19.2" x14ac:dyDescent="0.45">
      <c r="A301" s="34">
        <v>196</v>
      </c>
      <c r="B301" s="91"/>
      <c r="C301" s="91"/>
      <c r="D301" s="91"/>
      <c r="E301" s="91"/>
      <c r="F301" s="91"/>
      <c r="G301" s="92"/>
      <c r="H301" s="92"/>
      <c r="I301" s="93"/>
      <c r="J301" s="93"/>
      <c r="K301" s="93"/>
      <c r="M301" s="93"/>
      <c r="N301" s="91"/>
      <c r="O301" s="92"/>
      <c r="P301" s="92"/>
    </row>
    <row r="302" spans="1:16" ht="19.2" x14ac:dyDescent="0.45">
      <c r="A302" s="34">
        <v>197</v>
      </c>
      <c r="B302" s="91"/>
      <c r="C302" s="91"/>
      <c r="D302" s="91"/>
      <c r="E302" s="91"/>
      <c r="F302" s="91"/>
      <c r="G302" s="92"/>
      <c r="H302" s="92"/>
      <c r="I302" s="93"/>
      <c r="J302" s="93"/>
      <c r="K302" s="93"/>
      <c r="M302" s="93"/>
      <c r="N302" s="91"/>
      <c r="O302" s="92"/>
      <c r="P302" s="92"/>
    </row>
    <row r="303" spans="1:16" ht="19.2" x14ac:dyDescent="0.45">
      <c r="A303" s="34">
        <v>198</v>
      </c>
      <c r="B303" s="91"/>
      <c r="C303" s="91"/>
      <c r="D303" s="91"/>
      <c r="E303" s="91"/>
      <c r="F303" s="91"/>
      <c r="G303" s="92"/>
      <c r="H303" s="92"/>
      <c r="I303" s="93"/>
      <c r="J303" s="93"/>
      <c r="K303" s="93"/>
      <c r="M303" s="93"/>
      <c r="N303" s="91"/>
      <c r="O303" s="92"/>
      <c r="P303" s="92"/>
    </row>
    <row r="304" spans="1:16" ht="19.2" x14ac:dyDescent="0.45">
      <c r="A304" s="34">
        <v>199</v>
      </c>
      <c r="B304" s="91"/>
      <c r="C304" s="91"/>
      <c r="D304" s="91"/>
      <c r="E304" s="91"/>
      <c r="F304" s="91"/>
      <c r="G304" s="92"/>
      <c r="H304" s="92"/>
      <c r="I304" s="93"/>
      <c r="J304" s="93"/>
      <c r="K304" s="93"/>
      <c r="M304" s="93"/>
      <c r="N304" s="91"/>
      <c r="O304" s="92"/>
      <c r="P304" s="92"/>
    </row>
    <row r="305" spans="1:16" ht="19.2" x14ac:dyDescent="0.45">
      <c r="A305" s="34">
        <v>200</v>
      </c>
      <c r="B305" s="91"/>
      <c r="C305" s="91"/>
      <c r="D305" s="91"/>
      <c r="E305" s="91"/>
      <c r="F305" s="91"/>
      <c r="G305" s="92"/>
      <c r="H305" s="92"/>
      <c r="I305" s="93"/>
      <c r="J305" s="93"/>
      <c r="K305" s="93"/>
      <c r="M305" s="93"/>
      <c r="N305" s="91"/>
      <c r="O305" s="92"/>
      <c r="P305" s="92"/>
    </row>
    <row r="306" spans="1:16" ht="19.2" x14ac:dyDescent="0.45">
      <c r="A306" s="34">
        <v>201</v>
      </c>
      <c r="B306" s="91"/>
      <c r="C306" s="91"/>
      <c r="D306" s="91"/>
      <c r="E306" s="91"/>
      <c r="F306" s="91"/>
      <c r="G306" s="92"/>
      <c r="H306" s="92"/>
      <c r="I306" s="93"/>
      <c r="J306" s="93"/>
      <c r="K306" s="93"/>
      <c r="M306" s="93"/>
      <c r="N306" s="91"/>
      <c r="O306" s="92"/>
      <c r="P306" s="92"/>
    </row>
    <row r="307" spans="1:16" ht="19.2" x14ac:dyDescent="0.45">
      <c r="A307" s="34">
        <v>202</v>
      </c>
      <c r="B307" s="91"/>
      <c r="C307" s="91"/>
      <c r="D307" s="91"/>
      <c r="E307" s="91"/>
      <c r="F307" s="91"/>
      <c r="G307" s="92"/>
      <c r="H307" s="92"/>
      <c r="I307" s="93"/>
      <c r="J307" s="93"/>
      <c r="K307" s="93"/>
      <c r="M307" s="93"/>
      <c r="N307" s="91"/>
      <c r="O307" s="92"/>
      <c r="P307" s="92"/>
    </row>
    <row r="308" spans="1:16" ht="19.2" x14ac:dyDescent="0.45">
      <c r="A308" s="34">
        <v>203</v>
      </c>
      <c r="B308" s="91"/>
      <c r="C308" s="91"/>
      <c r="D308" s="91"/>
      <c r="E308" s="91"/>
      <c r="F308" s="91"/>
      <c r="G308" s="92"/>
      <c r="H308" s="92"/>
      <c r="I308" s="93"/>
      <c r="J308" s="93"/>
      <c r="K308" s="93"/>
      <c r="M308" s="93"/>
      <c r="N308" s="91"/>
      <c r="O308" s="92"/>
      <c r="P308" s="92"/>
    </row>
    <row r="309" spans="1:16" ht="19.2" x14ac:dyDescent="0.45">
      <c r="A309" s="34">
        <v>204</v>
      </c>
      <c r="B309" s="91"/>
      <c r="C309" s="91"/>
      <c r="D309" s="91"/>
      <c r="E309" s="91"/>
      <c r="F309" s="91"/>
      <c r="G309" s="92"/>
      <c r="H309" s="92"/>
      <c r="I309" s="93"/>
      <c r="J309" s="93"/>
      <c r="K309" s="93"/>
      <c r="M309" s="93"/>
      <c r="N309" s="91"/>
      <c r="O309" s="92"/>
      <c r="P309" s="92"/>
    </row>
    <row r="310" spans="1:16" ht="19.2" x14ac:dyDescent="0.45">
      <c r="A310" s="34">
        <v>205</v>
      </c>
      <c r="B310" s="91"/>
      <c r="C310" s="91"/>
      <c r="D310" s="91"/>
      <c r="E310" s="91"/>
      <c r="F310" s="91"/>
      <c r="G310" s="92"/>
      <c r="H310" s="92"/>
      <c r="I310" s="93"/>
      <c r="J310" s="93"/>
      <c r="K310" s="93"/>
      <c r="M310" s="93"/>
      <c r="N310" s="91"/>
      <c r="O310" s="92"/>
      <c r="P310" s="92"/>
    </row>
    <row r="311" spans="1:16" ht="19.2" x14ac:dyDescent="0.45">
      <c r="A311" s="34">
        <v>206</v>
      </c>
      <c r="B311" s="91"/>
      <c r="C311" s="91"/>
      <c r="D311" s="91"/>
      <c r="E311" s="91"/>
      <c r="F311" s="91"/>
      <c r="G311" s="92"/>
      <c r="H311" s="92"/>
      <c r="I311" s="93"/>
      <c r="J311" s="93"/>
      <c r="K311" s="93"/>
      <c r="M311" s="93"/>
      <c r="N311" s="91"/>
      <c r="O311" s="92"/>
      <c r="P311" s="92"/>
    </row>
    <row r="312" spans="1:16" ht="19.2" x14ac:dyDescent="0.45">
      <c r="A312" s="34">
        <v>207</v>
      </c>
      <c r="B312" s="91"/>
      <c r="C312" s="91"/>
      <c r="D312" s="91"/>
      <c r="E312" s="91"/>
      <c r="F312" s="91"/>
      <c r="G312" s="92"/>
      <c r="H312" s="92"/>
      <c r="I312" s="93"/>
      <c r="J312" s="93"/>
      <c r="K312" s="93"/>
      <c r="M312" s="93"/>
      <c r="N312" s="91"/>
      <c r="O312" s="92"/>
      <c r="P312" s="92"/>
    </row>
    <row r="313" spans="1:16" ht="19.2" x14ac:dyDescent="0.45">
      <c r="A313" s="34">
        <v>208</v>
      </c>
      <c r="B313" s="91"/>
      <c r="C313" s="91"/>
      <c r="D313" s="91"/>
      <c r="E313" s="91"/>
      <c r="F313" s="91"/>
      <c r="G313" s="92"/>
      <c r="H313" s="92"/>
      <c r="I313" s="93"/>
      <c r="J313" s="93"/>
      <c r="K313" s="93"/>
      <c r="M313" s="93"/>
      <c r="N313" s="91"/>
      <c r="O313" s="92"/>
      <c r="P313" s="92"/>
    </row>
    <row r="314" spans="1:16" ht="19.2" x14ac:dyDescent="0.45">
      <c r="A314" s="34">
        <v>209</v>
      </c>
      <c r="B314" s="91"/>
      <c r="C314" s="91"/>
      <c r="D314" s="91"/>
      <c r="E314" s="91"/>
      <c r="F314" s="91"/>
      <c r="G314" s="92"/>
      <c r="H314" s="92"/>
      <c r="I314" s="93"/>
      <c r="J314" s="93"/>
      <c r="K314" s="93"/>
      <c r="M314" s="93"/>
      <c r="N314" s="91"/>
      <c r="O314" s="92"/>
      <c r="P314" s="92"/>
    </row>
    <row r="315" spans="1:16" ht="19.2" x14ac:dyDescent="0.45">
      <c r="A315" s="34">
        <v>210</v>
      </c>
      <c r="B315" s="91"/>
      <c r="C315" s="91"/>
      <c r="D315" s="91"/>
      <c r="E315" s="91"/>
      <c r="F315" s="91"/>
      <c r="G315" s="92"/>
      <c r="H315" s="92"/>
      <c r="I315" s="93"/>
      <c r="J315" s="93"/>
      <c r="K315" s="93"/>
      <c r="M315" s="93"/>
      <c r="N315" s="91"/>
      <c r="O315" s="92"/>
      <c r="P315" s="92"/>
    </row>
    <row r="316" spans="1:16" ht="19.2" x14ac:dyDescent="0.45">
      <c r="A316" s="34">
        <v>211</v>
      </c>
      <c r="B316" s="91"/>
      <c r="C316" s="91"/>
      <c r="D316" s="91"/>
      <c r="E316" s="91"/>
      <c r="F316" s="91"/>
      <c r="G316" s="92"/>
      <c r="H316" s="92"/>
      <c r="I316" s="93"/>
      <c r="J316" s="93"/>
      <c r="K316" s="93"/>
      <c r="M316" s="93"/>
      <c r="N316" s="91"/>
      <c r="O316" s="92"/>
      <c r="P316" s="92"/>
    </row>
    <row r="317" spans="1:16" ht="19.2" x14ac:dyDescent="0.45">
      <c r="A317" s="34">
        <v>212</v>
      </c>
      <c r="B317" s="91"/>
      <c r="C317" s="91"/>
      <c r="D317" s="91"/>
      <c r="E317" s="91"/>
      <c r="F317" s="91"/>
      <c r="G317" s="92"/>
      <c r="H317" s="92"/>
      <c r="I317" s="93"/>
      <c r="J317" s="93"/>
      <c r="K317" s="93"/>
      <c r="M317" s="93"/>
      <c r="N317" s="91"/>
      <c r="O317" s="92"/>
      <c r="P317" s="92"/>
    </row>
    <row r="318" spans="1:16" ht="19.2" x14ac:dyDescent="0.45">
      <c r="A318" s="34">
        <v>213</v>
      </c>
      <c r="B318" s="91"/>
      <c r="C318" s="91"/>
      <c r="D318" s="91"/>
      <c r="E318" s="91"/>
      <c r="F318" s="91"/>
      <c r="G318" s="92"/>
      <c r="H318" s="92"/>
      <c r="I318" s="93"/>
      <c r="J318" s="93"/>
      <c r="K318" s="93"/>
      <c r="M318" s="93"/>
      <c r="N318" s="91"/>
      <c r="O318" s="92"/>
      <c r="P318" s="92"/>
    </row>
    <row r="319" spans="1:16" ht="19.2" x14ac:dyDescent="0.45">
      <c r="A319" s="34">
        <v>214</v>
      </c>
      <c r="B319" s="91"/>
      <c r="C319" s="91"/>
      <c r="D319" s="91"/>
      <c r="E319" s="91"/>
      <c r="F319" s="91"/>
      <c r="G319" s="92"/>
      <c r="H319" s="92"/>
      <c r="I319" s="93"/>
      <c r="J319" s="93"/>
      <c r="K319" s="93"/>
      <c r="M319" s="93"/>
      <c r="N319" s="91"/>
      <c r="O319" s="92"/>
      <c r="P319" s="92"/>
    </row>
    <row r="320" spans="1:16" ht="19.2" x14ac:dyDescent="0.45">
      <c r="A320" s="34">
        <v>215</v>
      </c>
      <c r="B320" s="91"/>
      <c r="C320" s="91"/>
      <c r="D320" s="91"/>
      <c r="E320" s="91"/>
      <c r="F320" s="91"/>
      <c r="G320" s="92"/>
      <c r="H320" s="92"/>
      <c r="I320" s="93"/>
      <c r="J320" s="93"/>
      <c r="K320" s="93"/>
      <c r="M320" s="93"/>
      <c r="N320" s="91"/>
      <c r="O320" s="92"/>
      <c r="P320" s="92"/>
    </row>
    <row r="321" spans="1:16" ht="19.2" x14ac:dyDescent="0.45">
      <c r="A321" s="34">
        <v>216</v>
      </c>
      <c r="B321" s="91"/>
      <c r="C321" s="91"/>
      <c r="D321" s="91"/>
      <c r="E321" s="91"/>
      <c r="F321" s="91"/>
      <c r="G321" s="92"/>
      <c r="H321" s="92"/>
      <c r="I321" s="93"/>
      <c r="J321" s="93"/>
      <c r="K321" s="93"/>
      <c r="M321" s="93"/>
      <c r="N321" s="91"/>
      <c r="O321" s="92"/>
      <c r="P321" s="92"/>
    </row>
    <row r="322" spans="1:16" ht="19.2" x14ac:dyDescent="0.45">
      <c r="A322" s="34">
        <v>217</v>
      </c>
      <c r="B322" s="91"/>
      <c r="C322" s="91"/>
      <c r="D322" s="91"/>
      <c r="E322" s="91"/>
      <c r="F322" s="91"/>
      <c r="G322" s="92"/>
      <c r="H322" s="92"/>
      <c r="I322" s="93"/>
      <c r="J322" s="93"/>
      <c r="K322" s="93"/>
      <c r="M322" s="93"/>
      <c r="N322" s="91"/>
      <c r="O322" s="92"/>
      <c r="P322" s="92"/>
    </row>
    <row r="323" spans="1:16" ht="19.2" x14ac:dyDescent="0.45">
      <c r="A323" s="34">
        <v>218</v>
      </c>
      <c r="B323" s="91"/>
      <c r="C323" s="91"/>
      <c r="D323" s="91"/>
      <c r="E323" s="91"/>
      <c r="F323" s="91"/>
      <c r="G323" s="92"/>
      <c r="H323" s="92"/>
      <c r="I323" s="93"/>
      <c r="J323" s="93"/>
      <c r="K323" s="93"/>
      <c r="M323" s="93"/>
      <c r="N323" s="91"/>
      <c r="O323" s="92"/>
      <c r="P323" s="92"/>
    </row>
    <row r="324" spans="1:16" ht="19.2" x14ac:dyDescent="0.45">
      <c r="A324" s="34">
        <v>219</v>
      </c>
      <c r="B324" s="91"/>
      <c r="C324" s="91"/>
      <c r="D324" s="91"/>
      <c r="E324" s="91"/>
      <c r="F324" s="91"/>
      <c r="G324" s="92"/>
      <c r="H324" s="92"/>
      <c r="I324" s="93"/>
      <c r="J324" s="93"/>
      <c r="K324" s="93"/>
      <c r="M324" s="93"/>
      <c r="N324" s="91"/>
      <c r="O324" s="92"/>
      <c r="P324" s="92"/>
    </row>
    <row r="325" spans="1:16" ht="19.2" x14ac:dyDescent="0.45">
      <c r="A325" s="34">
        <v>220</v>
      </c>
      <c r="B325" s="91"/>
      <c r="C325" s="91"/>
      <c r="D325" s="91"/>
      <c r="E325" s="91"/>
      <c r="F325" s="91"/>
      <c r="G325" s="92"/>
      <c r="H325" s="92"/>
      <c r="I325" s="93"/>
      <c r="J325" s="93"/>
      <c r="K325" s="93"/>
      <c r="M325" s="93"/>
      <c r="N325" s="91"/>
      <c r="O325" s="92"/>
      <c r="P325" s="92"/>
    </row>
    <row r="326" spans="1:16" ht="19.2" x14ac:dyDescent="0.45">
      <c r="A326" s="34">
        <v>221</v>
      </c>
      <c r="B326" s="91"/>
      <c r="C326" s="91"/>
      <c r="D326" s="91"/>
      <c r="E326" s="91"/>
      <c r="F326" s="91"/>
      <c r="G326" s="92"/>
      <c r="H326" s="92"/>
      <c r="I326" s="93"/>
      <c r="J326" s="93"/>
      <c r="K326" s="93"/>
      <c r="M326" s="93"/>
      <c r="N326" s="91"/>
      <c r="O326" s="92"/>
      <c r="P326" s="92"/>
    </row>
    <row r="327" spans="1:16" ht="19.2" x14ac:dyDescent="0.45">
      <c r="A327" s="34">
        <v>222</v>
      </c>
      <c r="B327" s="91"/>
      <c r="C327" s="91"/>
      <c r="D327" s="91"/>
      <c r="E327" s="91"/>
      <c r="F327" s="91"/>
      <c r="G327" s="92"/>
      <c r="H327" s="92"/>
      <c r="I327" s="93"/>
      <c r="J327" s="93"/>
      <c r="K327" s="93"/>
      <c r="M327" s="93"/>
      <c r="N327" s="91"/>
      <c r="O327" s="92"/>
      <c r="P327" s="92"/>
    </row>
    <row r="328" spans="1:16" ht="19.2" x14ac:dyDescent="0.45">
      <c r="A328" s="34">
        <v>223</v>
      </c>
      <c r="B328" s="91"/>
      <c r="C328" s="91"/>
      <c r="D328" s="91"/>
      <c r="E328" s="91"/>
      <c r="F328" s="91"/>
      <c r="G328" s="92"/>
      <c r="H328" s="92"/>
      <c r="I328" s="93"/>
      <c r="J328" s="93"/>
      <c r="K328" s="93"/>
      <c r="M328" s="93"/>
      <c r="N328" s="91"/>
      <c r="O328" s="92"/>
      <c r="P328" s="92"/>
    </row>
    <row r="329" spans="1:16" ht="19.2" x14ac:dyDescent="0.45">
      <c r="A329" s="34">
        <v>224</v>
      </c>
      <c r="B329" s="91"/>
      <c r="C329" s="91"/>
      <c r="D329" s="91"/>
      <c r="E329" s="91"/>
      <c r="F329" s="91"/>
      <c r="G329" s="92"/>
      <c r="H329" s="92"/>
      <c r="I329" s="93"/>
      <c r="J329" s="93"/>
      <c r="K329" s="93"/>
      <c r="M329" s="93"/>
      <c r="N329" s="91"/>
      <c r="O329" s="92"/>
      <c r="P329" s="92"/>
    </row>
    <row r="330" spans="1:16" ht="19.2" x14ac:dyDescent="0.45">
      <c r="A330" s="34">
        <v>225</v>
      </c>
      <c r="B330" s="91"/>
      <c r="C330" s="91"/>
      <c r="D330" s="91"/>
      <c r="E330" s="91"/>
      <c r="F330" s="91"/>
      <c r="G330" s="92"/>
      <c r="H330" s="92"/>
      <c r="I330" s="93"/>
      <c r="J330" s="93"/>
      <c r="K330" s="93"/>
      <c r="M330" s="93"/>
      <c r="N330" s="91"/>
      <c r="O330" s="92"/>
      <c r="P330" s="92"/>
    </row>
    <row r="331" spans="1:16" ht="19.2" x14ac:dyDescent="0.45">
      <c r="A331" s="34">
        <v>226</v>
      </c>
      <c r="B331" s="91"/>
      <c r="C331" s="91"/>
      <c r="D331" s="91"/>
      <c r="E331" s="91"/>
      <c r="F331" s="91"/>
      <c r="G331" s="92"/>
      <c r="H331" s="92"/>
      <c r="I331" s="93"/>
      <c r="J331" s="93"/>
      <c r="K331" s="93"/>
      <c r="M331" s="93"/>
      <c r="N331" s="91"/>
      <c r="O331" s="92"/>
      <c r="P331" s="92"/>
    </row>
    <row r="332" spans="1:16" ht="19.2" x14ac:dyDescent="0.45">
      <c r="A332" s="34">
        <v>227</v>
      </c>
      <c r="B332" s="91"/>
      <c r="C332" s="91"/>
      <c r="D332" s="91"/>
      <c r="E332" s="91"/>
      <c r="F332" s="91"/>
      <c r="G332" s="92"/>
      <c r="H332" s="92"/>
      <c r="I332" s="93"/>
      <c r="J332" s="93"/>
      <c r="K332" s="93"/>
      <c r="M332" s="93"/>
      <c r="N332" s="91"/>
      <c r="O332" s="92"/>
      <c r="P332" s="92"/>
    </row>
    <row r="333" spans="1:16" ht="19.2" x14ac:dyDescent="0.45">
      <c r="A333" s="34">
        <v>228</v>
      </c>
      <c r="B333" s="91"/>
      <c r="C333" s="91"/>
      <c r="D333" s="91"/>
      <c r="E333" s="91"/>
      <c r="F333" s="91"/>
      <c r="G333" s="92"/>
      <c r="H333" s="92"/>
      <c r="I333" s="93"/>
      <c r="J333" s="93"/>
      <c r="K333" s="93"/>
      <c r="M333" s="93"/>
      <c r="N333" s="91"/>
      <c r="O333" s="92"/>
      <c r="P333" s="92"/>
    </row>
    <row r="334" spans="1:16" ht="19.2" x14ac:dyDescent="0.45">
      <c r="A334" s="34">
        <v>229</v>
      </c>
      <c r="B334" s="91"/>
      <c r="C334" s="91"/>
      <c r="D334" s="91"/>
      <c r="E334" s="91"/>
      <c r="F334" s="91"/>
      <c r="G334" s="92"/>
      <c r="H334" s="92"/>
      <c r="I334" s="93"/>
      <c r="J334" s="93"/>
      <c r="K334" s="93"/>
      <c r="M334" s="93"/>
      <c r="N334" s="91"/>
      <c r="O334" s="92"/>
      <c r="P334" s="92"/>
    </row>
    <row r="335" spans="1:16" ht="19.2" x14ac:dyDescent="0.45">
      <c r="A335" s="34">
        <v>230</v>
      </c>
      <c r="B335" s="91"/>
      <c r="C335" s="91"/>
      <c r="D335" s="91"/>
      <c r="E335" s="91"/>
      <c r="F335" s="91"/>
      <c r="G335" s="92"/>
      <c r="H335" s="92"/>
      <c r="I335" s="93"/>
      <c r="J335" s="93"/>
      <c r="K335" s="93"/>
      <c r="M335" s="93"/>
      <c r="N335" s="91"/>
      <c r="O335" s="92"/>
      <c r="P335" s="92"/>
    </row>
    <row r="336" spans="1:16" ht="19.2" x14ac:dyDescent="0.45">
      <c r="A336" s="34">
        <v>231</v>
      </c>
      <c r="B336" s="91"/>
      <c r="C336" s="91"/>
      <c r="D336" s="91"/>
      <c r="E336" s="91"/>
      <c r="F336" s="91"/>
      <c r="G336" s="92"/>
      <c r="H336" s="92"/>
      <c r="I336" s="93"/>
      <c r="J336" s="93"/>
      <c r="K336" s="93"/>
      <c r="M336" s="93"/>
      <c r="N336" s="91"/>
      <c r="O336" s="92"/>
      <c r="P336" s="92"/>
    </row>
    <row r="337" spans="1:16" ht="19.2" x14ac:dyDescent="0.45">
      <c r="A337" s="34">
        <v>232</v>
      </c>
      <c r="B337" s="91"/>
      <c r="C337" s="91"/>
      <c r="D337" s="91"/>
      <c r="E337" s="91"/>
      <c r="F337" s="91"/>
      <c r="G337" s="92"/>
      <c r="H337" s="92"/>
      <c r="I337" s="93"/>
      <c r="J337" s="93"/>
      <c r="K337" s="93"/>
      <c r="M337" s="93"/>
      <c r="N337" s="91"/>
      <c r="O337" s="92"/>
      <c r="P337" s="92"/>
    </row>
    <row r="338" spans="1:16" ht="19.2" x14ac:dyDescent="0.45">
      <c r="A338" s="34">
        <v>233</v>
      </c>
      <c r="B338" s="91"/>
      <c r="C338" s="91"/>
      <c r="D338" s="91"/>
      <c r="E338" s="91"/>
      <c r="F338" s="91"/>
      <c r="G338" s="92"/>
      <c r="H338" s="92"/>
      <c r="I338" s="93"/>
      <c r="J338" s="93"/>
      <c r="K338" s="93"/>
      <c r="M338" s="93"/>
      <c r="N338" s="91"/>
      <c r="O338" s="92"/>
      <c r="P338" s="92"/>
    </row>
    <row r="339" spans="1:16" ht="19.2" x14ac:dyDescent="0.45">
      <c r="A339" s="34">
        <v>234</v>
      </c>
      <c r="B339" s="91"/>
      <c r="C339" s="91"/>
      <c r="D339" s="91"/>
      <c r="E339" s="91"/>
      <c r="F339" s="91"/>
      <c r="G339" s="92"/>
      <c r="H339" s="92"/>
      <c r="I339" s="93"/>
      <c r="J339" s="93"/>
      <c r="K339" s="93"/>
      <c r="M339" s="93"/>
      <c r="N339" s="91"/>
      <c r="O339" s="92"/>
      <c r="P339" s="92"/>
    </row>
    <row r="340" spans="1:16" ht="19.2" x14ac:dyDescent="0.45">
      <c r="A340" s="34">
        <v>235</v>
      </c>
      <c r="B340" s="91"/>
      <c r="C340" s="91"/>
      <c r="D340" s="91"/>
      <c r="E340" s="91"/>
      <c r="F340" s="91"/>
      <c r="G340" s="92"/>
      <c r="H340" s="92"/>
      <c r="I340" s="93"/>
      <c r="J340" s="93"/>
      <c r="K340" s="93"/>
      <c r="M340" s="93"/>
      <c r="N340" s="91"/>
      <c r="O340" s="92"/>
      <c r="P340" s="92"/>
    </row>
    <row r="341" spans="1:16" ht="19.2" x14ac:dyDescent="0.45">
      <c r="A341" s="34">
        <v>236</v>
      </c>
      <c r="B341" s="91"/>
      <c r="C341" s="91"/>
      <c r="D341" s="91"/>
      <c r="E341" s="91"/>
      <c r="F341" s="91"/>
      <c r="G341" s="92"/>
      <c r="H341" s="92"/>
      <c r="I341" s="93"/>
      <c r="J341" s="93"/>
      <c r="K341" s="93"/>
      <c r="M341" s="93"/>
      <c r="N341" s="91"/>
      <c r="O341" s="92"/>
      <c r="P341" s="92"/>
    </row>
    <row r="342" spans="1:16" ht="19.2" x14ac:dyDescent="0.45">
      <c r="A342" s="34">
        <v>237</v>
      </c>
      <c r="B342" s="91"/>
      <c r="C342" s="91"/>
      <c r="D342" s="91"/>
      <c r="E342" s="91"/>
      <c r="F342" s="91"/>
      <c r="G342" s="92"/>
      <c r="H342" s="92"/>
      <c r="I342" s="93"/>
      <c r="J342" s="93"/>
      <c r="K342" s="93"/>
      <c r="M342" s="93"/>
      <c r="N342" s="91"/>
      <c r="O342" s="92"/>
      <c r="P342" s="92"/>
    </row>
    <row r="343" spans="1:16" ht="19.2" x14ac:dyDescent="0.45">
      <c r="A343" s="34">
        <v>238</v>
      </c>
      <c r="B343" s="91"/>
      <c r="C343" s="91"/>
      <c r="D343" s="91"/>
      <c r="E343" s="91"/>
      <c r="F343" s="91"/>
      <c r="G343" s="92"/>
      <c r="H343" s="92"/>
      <c r="I343" s="93"/>
      <c r="J343" s="93"/>
      <c r="K343" s="93"/>
      <c r="M343" s="93"/>
      <c r="N343" s="91"/>
      <c r="O343" s="92"/>
      <c r="P343" s="92"/>
    </row>
    <row r="344" spans="1:16" ht="19.2" x14ac:dyDescent="0.45">
      <c r="A344" s="34">
        <v>239</v>
      </c>
      <c r="B344" s="91"/>
      <c r="C344" s="91"/>
      <c r="D344" s="91"/>
      <c r="E344" s="91"/>
      <c r="F344" s="91"/>
      <c r="G344" s="92"/>
      <c r="H344" s="92"/>
      <c r="I344" s="93"/>
      <c r="J344" s="93"/>
      <c r="K344" s="93"/>
      <c r="M344" s="93"/>
      <c r="N344" s="91"/>
      <c r="O344" s="92"/>
      <c r="P344" s="92"/>
    </row>
    <row r="345" spans="1:16" ht="19.2" x14ac:dyDescent="0.45">
      <c r="A345" s="34">
        <v>240</v>
      </c>
      <c r="B345" s="91"/>
      <c r="C345" s="91"/>
      <c r="D345" s="91"/>
      <c r="E345" s="91"/>
      <c r="F345" s="91"/>
      <c r="G345" s="92"/>
      <c r="H345" s="92"/>
      <c r="I345" s="93"/>
      <c r="J345" s="93"/>
      <c r="K345" s="93"/>
      <c r="M345" s="93"/>
      <c r="N345" s="91"/>
      <c r="O345" s="92"/>
      <c r="P345" s="92"/>
    </row>
    <row r="346" spans="1:16" ht="19.2" x14ac:dyDescent="0.45">
      <c r="A346" s="34">
        <v>241</v>
      </c>
      <c r="B346" s="91"/>
      <c r="C346" s="91"/>
      <c r="D346" s="91"/>
      <c r="E346" s="91"/>
      <c r="F346" s="91"/>
      <c r="G346" s="92"/>
      <c r="H346" s="92"/>
      <c r="I346" s="93"/>
      <c r="J346" s="93"/>
      <c r="K346" s="93"/>
      <c r="M346" s="93"/>
      <c r="N346" s="91"/>
      <c r="O346" s="92"/>
      <c r="P346" s="92"/>
    </row>
    <row r="347" spans="1:16" ht="19.2" x14ac:dyDescent="0.45">
      <c r="A347" s="34">
        <v>242</v>
      </c>
      <c r="B347" s="91"/>
      <c r="C347" s="91"/>
      <c r="D347" s="91"/>
      <c r="E347" s="91"/>
      <c r="F347" s="91"/>
      <c r="G347" s="92"/>
      <c r="H347" s="92"/>
      <c r="I347" s="93"/>
      <c r="J347" s="93"/>
      <c r="K347" s="93"/>
      <c r="M347" s="93"/>
      <c r="N347" s="91"/>
      <c r="O347" s="92"/>
      <c r="P347" s="92"/>
    </row>
    <row r="348" spans="1:16" ht="19.2" x14ac:dyDescent="0.45">
      <c r="A348" s="34">
        <v>243</v>
      </c>
      <c r="B348" s="91"/>
      <c r="C348" s="91"/>
      <c r="D348" s="91"/>
      <c r="E348" s="91"/>
      <c r="F348" s="91"/>
      <c r="G348" s="92"/>
      <c r="H348" s="92"/>
      <c r="I348" s="93"/>
      <c r="J348" s="93"/>
      <c r="K348" s="93"/>
      <c r="M348" s="93"/>
      <c r="N348" s="91"/>
      <c r="O348" s="92"/>
      <c r="P348" s="92"/>
    </row>
    <row r="349" spans="1:16" ht="19.2" x14ac:dyDescent="0.45">
      <c r="A349" s="34">
        <v>244</v>
      </c>
      <c r="B349" s="91"/>
      <c r="C349" s="91"/>
      <c r="D349" s="91"/>
      <c r="E349" s="91"/>
      <c r="F349" s="91"/>
      <c r="G349" s="92"/>
      <c r="H349" s="92"/>
      <c r="I349" s="93"/>
      <c r="J349" s="93"/>
      <c r="K349" s="93"/>
      <c r="M349" s="93"/>
      <c r="N349" s="91"/>
      <c r="O349" s="92"/>
      <c r="P349" s="92"/>
    </row>
    <row r="350" spans="1:16" ht="19.2" x14ac:dyDescent="0.45">
      <c r="A350" s="34">
        <v>245</v>
      </c>
      <c r="B350" s="91"/>
      <c r="C350" s="91"/>
      <c r="D350" s="91"/>
      <c r="E350" s="91"/>
      <c r="F350" s="91"/>
      <c r="G350" s="92"/>
      <c r="H350" s="92"/>
      <c r="I350" s="93"/>
      <c r="J350" s="93"/>
      <c r="K350" s="93"/>
      <c r="M350" s="93"/>
      <c r="N350" s="91"/>
      <c r="O350" s="92"/>
      <c r="P350" s="92"/>
    </row>
    <row r="351" spans="1:16" ht="19.2" x14ac:dyDescent="0.45">
      <c r="A351" s="34">
        <v>246</v>
      </c>
      <c r="B351" s="91"/>
      <c r="C351" s="91"/>
      <c r="D351" s="91"/>
      <c r="E351" s="91"/>
      <c r="F351" s="91"/>
      <c r="G351" s="92"/>
      <c r="H351" s="92"/>
      <c r="I351" s="93"/>
      <c r="J351" s="93"/>
      <c r="K351" s="93"/>
      <c r="M351" s="93"/>
      <c r="N351" s="91"/>
      <c r="O351" s="92"/>
      <c r="P351" s="92"/>
    </row>
    <row r="352" spans="1:16" ht="19.2" x14ac:dyDescent="0.45">
      <c r="A352" s="34">
        <v>247</v>
      </c>
      <c r="B352" s="91"/>
      <c r="C352" s="91"/>
      <c r="D352" s="91"/>
      <c r="E352" s="91"/>
      <c r="F352" s="91"/>
      <c r="G352" s="92"/>
      <c r="H352" s="92"/>
      <c r="I352" s="93"/>
      <c r="J352" s="93"/>
      <c r="K352" s="93"/>
      <c r="M352" s="93"/>
      <c r="N352" s="91"/>
      <c r="O352" s="92"/>
      <c r="P352" s="92"/>
    </row>
    <row r="353" spans="1:16" ht="19.2" x14ac:dyDescent="0.45">
      <c r="A353" s="34">
        <v>248</v>
      </c>
      <c r="B353" s="91"/>
      <c r="C353" s="91"/>
      <c r="D353" s="91"/>
      <c r="E353" s="91"/>
      <c r="F353" s="91"/>
      <c r="G353" s="92"/>
      <c r="H353" s="92"/>
      <c r="I353" s="93"/>
      <c r="J353" s="93"/>
      <c r="K353" s="93"/>
      <c r="M353" s="93"/>
      <c r="N353" s="91"/>
      <c r="O353" s="92"/>
      <c r="P353" s="92"/>
    </row>
    <row r="354" spans="1:16" ht="19.2" x14ac:dyDescent="0.45">
      <c r="A354" s="34">
        <v>249</v>
      </c>
      <c r="B354" s="91"/>
      <c r="C354" s="91"/>
      <c r="D354" s="91"/>
      <c r="E354" s="91"/>
      <c r="F354" s="91"/>
      <c r="G354" s="92"/>
      <c r="H354" s="92"/>
      <c r="I354" s="93"/>
      <c r="J354" s="93"/>
      <c r="K354" s="93"/>
      <c r="M354" s="93"/>
      <c r="N354" s="91"/>
      <c r="O354" s="92"/>
      <c r="P354" s="92"/>
    </row>
    <row r="355" spans="1:16" ht="19.2" x14ac:dyDescent="0.45">
      <c r="A355" s="34">
        <v>250</v>
      </c>
      <c r="B355" s="91"/>
      <c r="C355" s="91"/>
      <c r="D355" s="91"/>
      <c r="E355" s="91"/>
      <c r="F355" s="91"/>
      <c r="G355" s="92"/>
      <c r="H355" s="92"/>
      <c r="I355" s="93"/>
      <c r="J355" s="93"/>
      <c r="K355" s="93"/>
      <c r="M355" s="93"/>
      <c r="N355" s="91"/>
      <c r="O355" s="92"/>
      <c r="P355" s="92"/>
    </row>
    <row r="356" spans="1:16" ht="19.2" x14ac:dyDescent="0.45">
      <c r="A356" s="34">
        <v>251</v>
      </c>
      <c r="B356" s="91"/>
      <c r="C356" s="91"/>
      <c r="D356" s="91"/>
      <c r="E356" s="91"/>
      <c r="F356" s="91"/>
      <c r="G356" s="92"/>
      <c r="H356" s="92"/>
      <c r="I356" s="93"/>
      <c r="J356" s="93"/>
      <c r="K356" s="93"/>
      <c r="M356" s="93"/>
      <c r="N356" s="91"/>
      <c r="O356" s="92"/>
      <c r="P356" s="92"/>
    </row>
    <row r="357" spans="1:16" ht="19.2" x14ac:dyDescent="0.45">
      <c r="A357" s="34">
        <v>252</v>
      </c>
      <c r="B357" s="91"/>
      <c r="C357" s="91"/>
      <c r="D357" s="91"/>
      <c r="E357" s="91"/>
      <c r="F357" s="91"/>
      <c r="G357" s="92"/>
      <c r="H357" s="92"/>
      <c r="I357" s="93"/>
      <c r="J357" s="93"/>
      <c r="K357" s="93"/>
      <c r="M357" s="93"/>
      <c r="N357" s="91"/>
      <c r="O357" s="92"/>
      <c r="P357" s="92"/>
    </row>
    <row r="358" spans="1:16" ht="19.2" x14ac:dyDescent="0.45">
      <c r="A358" s="34">
        <v>253</v>
      </c>
      <c r="B358" s="91"/>
      <c r="C358" s="91"/>
      <c r="D358" s="91"/>
      <c r="E358" s="91"/>
      <c r="F358" s="91"/>
      <c r="G358" s="92"/>
      <c r="H358" s="92"/>
      <c r="I358" s="93"/>
      <c r="J358" s="93"/>
      <c r="K358" s="93"/>
      <c r="M358" s="93"/>
      <c r="N358" s="91"/>
      <c r="O358" s="92"/>
      <c r="P358" s="92"/>
    </row>
    <row r="359" spans="1:16" ht="19.2" x14ac:dyDescent="0.45">
      <c r="A359" s="34">
        <v>254</v>
      </c>
      <c r="B359" s="91"/>
      <c r="C359" s="91"/>
      <c r="D359" s="91"/>
      <c r="E359" s="91"/>
      <c r="F359" s="91"/>
      <c r="G359" s="92"/>
      <c r="H359" s="92"/>
      <c r="I359" s="93"/>
      <c r="J359" s="93"/>
      <c r="K359" s="93"/>
      <c r="M359" s="93"/>
      <c r="N359" s="91"/>
      <c r="O359" s="92"/>
      <c r="P359" s="92"/>
    </row>
    <row r="360" spans="1:16" ht="19.2" x14ac:dyDescent="0.45">
      <c r="A360" s="34">
        <v>255</v>
      </c>
      <c r="B360" s="91"/>
      <c r="C360" s="91"/>
      <c r="D360" s="91"/>
      <c r="E360" s="91"/>
      <c r="F360" s="91"/>
      <c r="G360" s="92"/>
      <c r="H360" s="92"/>
      <c r="I360" s="93"/>
      <c r="J360" s="93"/>
      <c r="K360" s="93"/>
      <c r="M360" s="93"/>
      <c r="N360" s="91"/>
      <c r="O360" s="92"/>
      <c r="P360" s="92"/>
    </row>
    <row r="361" spans="1:16" ht="19.2" x14ac:dyDescent="0.45">
      <c r="A361" s="34">
        <v>256</v>
      </c>
      <c r="B361" s="91"/>
      <c r="C361" s="91"/>
      <c r="D361" s="91"/>
      <c r="E361" s="91"/>
      <c r="F361" s="91"/>
      <c r="G361" s="92"/>
      <c r="H361" s="92"/>
      <c r="I361" s="93"/>
      <c r="J361" s="93"/>
      <c r="K361" s="93"/>
      <c r="M361" s="93"/>
      <c r="N361" s="91"/>
      <c r="O361" s="92"/>
      <c r="P361" s="92"/>
    </row>
    <row r="362" spans="1:16" ht="19.2" x14ac:dyDescent="0.45">
      <c r="A362" s="34">
        <v>257</v>
      </c>
      <c r="B362" s="91"/>
      <c r="C362" s="91"/>
      <c r="D362" s="91"/>
      <c r="E362" s="91"/>
      <c r="F362" s="91"/>
      <c r="G362" s="92"/>
      <c r="H362" s="92"/>
      <c r="I362" s="93"/>
      <c r="J362" s="93"/>
      <c r="K362" s="93"/>
      <c r="M362" s="93"/>
      <c r="N362" s="91"/>
      <c r="O362" s="92"/>
      <c r="P362" s="92"/>
    </row>
    <row r="363" spans="1:16" ht="19.2" x14ac:dyDescent="0.45">
      <c r="A363" s="34">
        <v>258</v>
      </c>
      <c r="B363" s="91"/>
      <c r="C363" s="91"/>
      <c r="D363" s="91"/>
      <c r="E363" s="91"/>
      <c r="F363" s="91"/>
      <c r="G363" s="92"/>
      <c r="H363" s="92"/>
      <c r="I363" s="93"/>
      <c r="J363" s="93"/>
      <c r="K363" s="93"/>
      <c r="M363" s="93"/>
      <c r="N363" s="91"/>
      <c r="O363" s="92"/>
      <c r="P363" s="92"/>
    </row>
    <row r="364" spans="1:16" ht="19.2" x14ac:dyDescent="0.45">
      <c r="A364" s="34">
        <v>259</v>
      </c>
      <c r="B364" s="91"/>
      <c r="C364" s="91"/>
      <c r="D364" s="91"/>
      <c r="E364" s="91"/>
      <c r="F364" s="91"/>
      <c r="G364" s="92"/>
      <c r="H364" s="92"/>
      <c r="I364" s="93"/>
      <c r="J364" s="93"/>
      <c r="K364" s="93"/>
      <c r="M364" s="93"/>
      <c r="N364" s="91"/>
      <c r="O364" s="92"/>
      <c r="P364" s="92"/>
    </row>
    <row r="365" spans="1:16" ht="19.2" x14ac:dyDescent="0.45">
      <c r="A365" s="34">
        <v>260</v>
      </c>
      <c r="B365" s="91"/>
      <c r="C365" s="91"/>
      <c r="D365" s="91"/>
      <c r="E365" s="91"/>
      <c r="F365" s="91"/>
      <c r="G365" s="92"/>
      <c r="H365" s="92"/>
      <c r="I365" s="93"/>
      <c r="J365" s="93"/>
      <c r="K365" s="93"/>
      <c r="M365" s="93"/>
      <c r="N365" s="91"/>
      <c r="O365" s="92"/>
      <c r="P365" s="92"/>
    </row>
    <row r="366" spans="1:16" ht="19.2" x14ac:dyDescent="0.45">
      <c r="A366" s="34">
        <v>261</v>
      </c>
      <c r="B366" s="91"/>
      <c r="C366" s="91"/>
      <c r="D366" s="91"/>
      <c r="E366" s="91"/>
      <c r="F366" s="91"/>
      <c r="G366" s="92"/>
      <c r="H366" s="92"/>
      <c r="I366" s="93"/>
      <c r="J366" s="93"/>
      <c r="K366" s="93"/>
      <c r="M366" s="93"/>
      <c r="N366" s="91"/>
      <c r="O366" s="92"/>
      <c r="P366" s="92"/>
    </row>
    <row r="367" spans="1:16" ht="19.2" x14ac:dyDescent="0.45">
      <c r="A367" s="34">
        <v>262</v>
      </c>
      <c r="B367" s="91"/>
      <c r="C367" s="91"/>
      <c r="D367" s="91"/>
      <c r="E367" s="91"/>
      <c r="F367" s="91"/>
      <c r="G367" s="92"/>
      <c r="H367" s="92"/>
      <c r="I367" s="93"/>
      <c r="J367" s="93"/>
      <c r="K367" s="93"/>
      <c r="M367" s="93"/>
      <c r="N367" s="91"/>
      <c r="O367" s="92"/>
      <c r="P367" s="92"/>
    </row>
    <row r="368" spans="1:16" ht="19.2" x14ac:dyDescent="0.45">
      <c r="A368" s="34">
        <v>263</v>
      </c>
      <c r="B368" s="91"/>
      <c r="C368" s="91"/>
      <c r="D368" s="91"/>
      <c r="E368" s="91"/>
      <c r="F368" s="91"/>
      <c r="G368" s="92"/>
      <c r="H368" s="92"/>
      <c r="I368" s="93"/>
      <c r="J368" s="93"/>
      <c r="K368" s="93"/>
      <c r="M368" s="93"/>
      <c r="N368" s="91"/>
      <c r="O368" s="92"/>
      <c r="P368" s="92"/>
    </row>
    <row r="369" spans="1:16" ht="19.2" x14ac:dyDescent="0.45">
      <c r="A369" s="34">
        <v>264</v>
      </c>
      <c r="B369" s="91"/>
      <c r="C369" s="91"/>
      <c r="D369" s="91"/>
      <c r="E369" s="91"/>
      <c r="F369" s="91"/>
      <c r="G369" s="92"/>
      <c r="H369" s="92"/>
      <c r="I369" s="93"/>
      <c r="J369" s="93"/>
      <c r="K369" s="93"/>
      <c r="M369" s="93"/>
      <c r="N369" s="91"/>
      <c r="O369" s="92"/>
      <c r="P369" s="92"/>
    </row>
    <row r="370" spans="1:16" ht="19.2" x14ac:dyDescent="0.45">
      <c r="A370" s="34">
        <v>265</v>
      </c>
      <c r="B370" s="91"/>
      <c r="C370" s="91"/>
      <c r="D370" s="91"/>
      <c r="E370" s="91"/>
      <c r="F370" s="91"/>
      <c r="G370" s="92"/>
      <c r="H370" s="92"/>
      <c r="I370" s="93"/>
      <c r="J370" s="93"/>
      <c r="K370" s="93"/>
      <c r="M370" s="93"/>
      <c r="N370" s="91"/>
      <c r="O370" s="92"/>
      <c r="P370" s="92"/>
    </row>
    <row r="371" spans="1:16" ht="19.2" x14ac:dyDescent="0.45">
      <c r="A371" s="34">
        <v>266</v>
      </c>
      <c r="B371" s="91"/>
      <c r="C371" s="91"/>
      <c r="D371" s="91"/>
      <c r="E371" s="91"/>
      <c r="F371" s="91"/>
      <c r="G371" s="92"/>
      <c r="H371" s="92"/>
      <c r="I371" s="93"/>
      <c r="J371" s="93"/>
      <c r="K371" s="93"/>
      <c r="M371" s="93"/>
      <c r="N371" s="91"/>
      <c r="O371" s="92"/>
      <c r="P371" s="92"/>
    </row>
    <row r="372" spans="1:16" ht="19.2" x14ac:dyDescent="0.45">
      <c r="A372" s="34">
        <v>267</v>
      </c>
      <c r="B372" s="91"/>
      <c r="C372" s="91"/>
      <c r="D372" s="91"/>
      <c r="E372" s="91"/>
      <c r="F372" s="91"/>
      <c r="G372" s="92"/>
      <c r="H372" s="92"/>
      <c r="I372" s="93"/>
      <c r="J372" s="93"/>
      <c r="K372" s="93"/>
      <c r="M372" s="93"/>
      <c r="N372" s="91"/>
      <c r="O372" s="92"/>
      <c r="P372" s="92"/>
    </row>
    <row r="373" spans="1:16" ht="19.2" x14ac:dyDescent="0.45">
      <c r="A373" s="34">
        <v>268</v>
      </c>
      <c r="B373" s="91"/>
      <c r="C373" s="91"/>
      <c r="D373" s="91"/>
      <c r="E373" s="91"/>
      <c r="F373" s="91"/>
      <c r="G373" s="92"/>
      <c r="H373" s="92"/>
      <c r="I373" s="93"/>
      <c r="J373" s="93"/>
      <c r="K373" s="93"/>
      <c r="M373" s="93"/>
      <c r="N373" s="91"/>
      <c r="O373" s="92"/>
      <c r="P373" s="92"/>
    </row>
    <row r="374" spans="1:16" ht="19.2" x14ac:dyDescent="0.45">
      <c r="A374" s="34">
        <v>269</v>
      </c>
      <c r="B374" s="91"/>
      <c r="C374" s="91"/>
      <c r="D374" s="91"/>
      <c r="E374" s="91"/>
      <c r="F374" s="91"/>
      <c r="G374" s="92"/>
      <c r="H374" s="92"/>
      <c r="I374" s="93"/>
      <c r="J374" s="93"/>
      <c r="K374" s="93"/>
      <c r="M374" s="93"/>
      <c r="N374" s="91"/>
      <c r="O374" s="92"/>
      <c r="P374" s="92"/>
    </row>
    <row r="375" spans="1:16" ht="19.2" x14ac:dyDescent="0.45">
      <c r="A375" s="34">
        <v>270</v>
      </c>
      <c r="B375" s="91"/>
      <c r="C375" s="91"/>
      <c r="D375" s="91"/>
      <c r="E375" s="91"/>
      <c r="F375" s="91"/>
      <c r="G375" s="92"/>
      <c r="H375" s="92"/>
      <c r="I375" s="93"/>
      <c r="J375" s="93"/>
      <c r="K375" s="93"/>
      <c r="M375" s="93"/>
      <c r="N375" s="91"/>
      <c r="O375" s="92"/>
      <c r="P375" s="92"/>
    </row>
    <row r="376" spans="1:16" ht="19.2" x14ac:dyDescent="0.45">
      <c r="A376" s="34">
        <v>271</v>
      </c>
      <c r="B376" s="91"/>
      <c r="C376" s="91"/>
      <c r="D376" s="91"/>
      <c r="E376" s="91"/>
      <c r="F376" s="91"/>
      <c r="G376" s="92"/>
      <c r="H376" s="92"/>
      <c r="I376" s="93"/>
      <c r="J376" s="93"/>
      <c r="K376" s="93"/>
      <c r="M376" s="93"/>
      <c r="N376" s="91"/>
      <c r="O376" s="92"/>
      <c r="P376" s="92"/>
    </row>
    <row r="377" spans="1:16" ht="19.2" x14ac:dyDescent="0.45">
      <c r="A377" s="34">
        <v>272</v>
      </c>
      <c r="B377" s="91"/>
      <c r="C377" s="91"/>
      <c r="D377" s="91"/>
      <c r="E377" s="91"/>
      <c r="F377" s="91"/>
      <c r="G377" s="92"/>
      <c r="H377" s="92"/>
      <c r="I377" s="93"/>
      <c r="J377" s="93"/>
      <c r="K377" s="93"/>
      <c r="M377" s="93"/>
      <c r="N377" s="91"/>
      <c r="O377" s="92"/>
      <c r="P377" s="92"/>
    </row>
    <row r="378" spans="1:16" ht="19.2" x14ac:dyDescent="0.45">
      <c r="A378" s="34">
        <v>273</v>
      </c>
      <c r="B378" s="91"/>
      <c r="C378" s="91"/>
      <c r="D378" s="91"/>
      <c r="E378" s="91"/>
      <c r="F378" s="91"/>
      <c r="G378" s="92"/>
      <c r="H378" s="92"/>
      <c r="I378" s="93"/>
      <c r="J378" s="93"/>
      <c r="K378" s="93"/>
      <c r="M378" s="93"/>
      <c r="N378" s="91"/>
      <c r="O378" s="92"/>
      <c r="P378" s="92"/>
    </row>
    <row r="379" spans="1:16" ht="19.2" x14ac:dyDescent="0.45">
      <c r="A379" s="34">
        <v>274</v>
      </c>
      <c r="B379" s="91"/>
      <c r="C379" s="91"/>
      <c r="D379" s="91"/>
      <c r="E379" s="91"/>
      <c r="F379" s="91"/>
      <c r="G379" s="92"/>
      <c r="H379" s="92"/>
      <c r="I379" s="93"/>
      <c r="J379" s="93"/>
      <c r="K379" s="93"/>
      <c r="M379" s="93"/>
      <c r="N379" s="91"/>
      <c r="O379" s="92"/>
      <c r="P379" s="92"/>
    </row>
    <row r="380" spans="1:16" ht="19.2" x14ac:dyDescent="0.45">
      <c r="A380" s="34">
        <v>275</v>
      </c>
      <c r="B380" s="91"/>
      <c r="C380" s="91"/>
      <c r="D380" s="91"/>
      <c r="E380" s="91"/>
      <c r="F380" s="91"/>
      <c r="G380" s="92"/>
      <c r="H380" s="92"/>
      <c r="I380" s="93"/>
      <c r="J380" s="93"/>
      <c r="K380" s="93"/>
      <c r="M380" s="93"/>
      <c r="N380" s="91"/>
      <c r="O380" s="92"/>
      <c r="P380" s="92"/>
    </row>
    <row r="381" spans="1:16" ht="19.2" x14ac:dyDescent="0.45">
      <c r="A381" s="34">
        <v>276</v>
      </c>
      <c r="B381" s="91"/>
      <c r="C381" s="91"/>
      <c r="D381" s="91"/>
      <c r="E381" s="91"/>
      <c r="F381" s="91"/>
      <c r="G381" s="92"/>
      <c r="H381" s="92"/>
      <c r="I381" s="93"/>
      <c r="J381" s="93"/>
      <c r="K381" s="93"/>
      <c r="M381" s="93"/>
      <c r="N381" s="91"/>
      <c r="O381" s="92"/>
      <c r="P381" s="92"/>
    </row>
    <row r="382" spans="1:16" ht="19.2" x14ac:dyDescent="0.45">
      <c r="A382" s="34">
        <v>277</v>
      </c>
      <c r="B382" s="91"/>
      <c r="C382" s="91"/>
      <c r="D382" s="91"/>
      <c r="E382" s="91"/>
      <c r="F382" s="91"/>
      <c r="G382" s="92"/>
      <c r="H382" s="92"/>
      <c r="I382" s="93"/>
      <c r="J382" s="93"/>
      <c r="K382" s="93"/>
      <c r="M382" s="93"/>
      <c r="N382" s="91"/>
      <c r="O382" s="92"/>
      <c r="P382" s="92"/>
    </row>
    <row r="383" spans="1:16" ht="19.2" x14ac:dyDescent="0.45">
      <c r="A383" s="34">
        <v>278</v>
      </c>
      <c r="B383" s="91"/>
      <c r="C383" s="91"/>
      <c r="D383" s="91"/>
      <c r="E383" s="91"/>
      <c r="F383" s="91"/>
      <c r="G383" s="92"/>
      <c r="H383" s="92"/>
      <c r="I383" s="93"/>
      <c r="J383" s="93"/>
      <c r="K383" s="93"/>
      <c r="M383" s="93"/>
      <c r="N383" s="91"/>
      <c r="O383" s="92"/>
      <c r="P383" s="92"/>
    </row>
    <row r="384" spans="1:16" ht="19.2" x14ac:dyDescent="0.45">
      <c r="A384" s="34">
        <v>279</v>
      </c>
      <c r="B384" s="91"/>
      <c r="C384" s="91"/>
      <c r="D384" s="91"/>
      <c r="E384" s="91"/>
      <c r="F384" s="91"/>
      <c r="G384" s="92"/>
      <c r="H384" s="92"/>
      <c r="I384" s="93"/>
      <c r="J384" s="93"/>
      <c r="K384" s="93"/>
      <c r="M384" s="93"/>
      <c r="N384" s="91"/>
      <c r="O384" s="92"/>
      <c r="P384" s="92"/>
    </row>
    <row r="385" spans="1:16" ht="19.2" x14ac:dyDescent="0.45">
      <c r="A385" s="34">
        <v>280</v>
      </c>
      <c r="B385" s="91"/>
      <c r="C385" s="91"/>
      <c r="D385" s="91"/>
      <c r="E385" s="91"/>
      <c r="F385" s="91"/>
      <c r="G385" s="92"/>
      <c r="H385" s="92"/>
      <c r="I385" s="93"/>
      <c r="J385" s="93"/>
      <c r="K385" s="93"/>
      <c r="M385" s="93"/>
      <c r="N385" s="91"/>
      <c r="O385" s="92"/>
      <c r="P385" s="92"/>
    </row>
    <row r="386" spans="1:16" ht="19.2" x14ac:dyDescent="0.45">
      <c r="A386" s="34">
        <v>281</v>
      </c>
      <c r="B386" s="91"/>
      <c r="C386" s="91"/>
      <c r="D386" s="91"/>
      <c r="E386" s="91"/>
      <c r="F386" s="91"/>
      <c r="G386" s="92"/>
      <c r="H386" s="92"/>
      <c r="I386" s="93"/>
      <c r="J386" s="93"/>
      <c r="K386" s="93"/>
      <c r="M386" s="93"/>
      <c r="N386" s="91"/>
      <c r="O386" s="92"/>
      <c r="P386" s="92"/>
    </row>
    <row r="387" spans="1:16" ht="19.2" x14ac:dyDescent="0.45">
      <c r="A387" s="34">
        <v>282</v>
      </c>
      <c r="B387" s="91"/>
      <c r="C387" s="91"/>
      <c r="D387" s="91"/>
      <c r="E387" s="91"/>
      <c r="F387" s="91"/>
      <c r="G387" s="92"/>
      <c r="H387" s="92"/>
      <c r="I387" s="93"/>
      <c r="J387" s="93"/>
      <c r="K387" s="93"/>
      <c r="M387" s="93"/>
      <c r="N387" s="91"/>
      <c r="O387" s="92"/>
      <c r="P387" s="92"/>
    </row>
    <row r="388" spans="1:16" ht="19.2" x14ac:dyDescent="0.45">
      <c r="A388" s="34">
        <v>283</v>
      </c>
      <c r="B388" s="91"/>
      <c r="C388" s="91"/>
      <c r="D388" s="91"/>
      <c r="E388" s="91"/>
      <c r="F388" s="91"/>
      <c r="G388" s="92"/>
      <c r="H388" s="92"/>
      <c r="I388" s="93"/>
      <c r="J388" s="93"/>
      <c r="K388" s="93"/>
      <c r="M388" s="93"/>
      <c r="N388" s="91"/>
      <c r="O388" s="92"/>
      <c r="P388" s="92"/>
    </row>
    <row r="389" spans="1:16" ht="19.2" x14ac:dyDescent="0.45">
      <c r="A389" s="34">
        <v>284</v>
      </c>
      <c r="B389" s="91"/>
      <c r="C389" s="91"/>
      <c r="D389" s="91"/>
      <c r="E389" s="91"/>
      <c r="F389" s="91"/>
      <c r="G389" s="92"/>
      <c r="H389" s="92"/>
      <c r="I389" s="93"/>
      <c r="J389" s="93"/>
      <c r="K389" s="93"/>
      <c r="M389" s="93"/>
      <c r="N389" s="91"/>
      <c r="O389" s="92"/>
      <c r="P389" s="92"/>
    </row>
    <row r="390" spans="1:16" ht="19.2" x14ac:dyDescent="0.45">
      <c r="A390" s="34">
        <v>285</v>
      </c>
      <c r="B390" s="91"/>
      <c r="C390" s="91"/>
      <c r="D390" s="91"/>
      <c r="E390" s="91"/>
      <c r="F390" s="91"/>
      <c r="G390" s="92"/>
      <c r="H390" s="92"/>
      <c r="I390" s="93"/>
      <c r="J390" s="93"/>
      <c r="K390" s="93"/>
      <c r="M390" s="93"/>
      <c r="N390" s="91"/>
      <c r="O390" s="92"/>
      <c r="P390" s="92"/>
    </row>
    <row r="391" spans="1:16" ht="19.2" x14ac:dyDescent="0.45">
      <c r="A391" s="34">
        <v>286</v>
      </c>
      <c r="B391" s="91"/>
      <c r="C391" s="91"/>
      <c r="D391" s="91"/>
      <c r="E391" s="91"/>
      <c r="F391" s="91"/>
      <c r="G391" s="92"/>
      <c r="H391" s="92"/>
      <c r="I391" s="93"/>
      <c r="J391" s="93"/>
      <c r="K391" s="93"/>
      <c r="M391" s="93"/>
      <c r="N391" s="91"/>
      <c r="O391" s="92"/>
      <c r="P391" s="92"/>
    </row>
    <row r="392" spans="1:16" ht="19.2" x14ac:dyDescent="0.45">
      <c r="A392" s="34">
        <v>287</v>
      </c>
      <c r="B392" s="91"/>
      <c r="C392" s="91"/>
      <c r="D392" s="91"/>
      <c r="E392" s="91"/>
      <c r="F392" s="91"/>
      <c r="G392" s="92"/>
      <c r="H392" s="92"/>
      <c r="I392" s="93"/>
      <c r="J392" s="93"/>
      <c r="K392" s="93"/>
      <c r="M392" s="93"/>
      <c r="N392" s="91"/>
      <c r="O392" s="92"/>
      <c r="P392" s="92"/>
    </row>
    <row r="393" spans="1:16" ht="19.2" x14ac:dyDescent="0.45">
      <c r="A393" s="34">
        <v>288</v>
      </c>
      <c r="B393" s="91"/>
      <c r="C393" s="91"/>
      <c r="D393" s="91"/>
      <c r="E393" s="91"/>
      <c r="F393" s="91"/>
      <c r="G393" s="92"/>
      <c r="H393" s="92"/>
      <c r="I393" s="93"/>
      <c r="J393" s="93"/>
      <c r="K393" s="93"/>
      <c r="M393" s="93"/>
      <c r="N393" s="91"/>
      <c r="O393" s="92"/>
      <c r="P393" s="92"/>
    </row>
    <row r="394" spans="1:16" ht="19.2" x14ac:dyDescent="0.45">
      <c r="A394" s="34">
        <v>289</v>
      </c>
      <c r="B394" s="91"/>
      <c r="C394" s="91"/>
      <c r="D394" s="91"/>
      <c r="E394" s="91"/>
      <c r="F394" s="91"/>
      <c r="G394" s="92"/>
      <c r="H394" s="92"/>
      <c r="I394" s="93"/>
      <c r="J394" s="93"/>
      <c r="K394" s="93"/>
      <c r="M394" s="93"/>
      <c r="N394" s="91"/>
      <c r="O394" s="92"/>
      <c r="P394" s="92"/>
    </row>
    <row r="395" spans="1:16" ht="19.2" x14ac:dyDescent="0.45">
      <c r="A395" s="34">
        <v>290</v>
      </c>
      <c r="B395" s="91"/>
      <c r="C395" s="91"/>
      <c r="D395" s="91"/>
      <c r="E395" s="91"/>
      <c r="F395" s="91"/>
      <c r="G395" s="92"/>
      <c r="H395" s="92"/>
      <c r="I395" s="93"/>
      <c r="J395" s="93"/>
      <c r="K395" s="93"/>
      <c r="M395" s="93"/>
      <c r="N395" s="91"/>
      <c r="O395" s="92"/>
      <c r="P395" s="92"/>
    </row>
    <row r="396" spans="1:16" ht="19.2" x14ac:dyDescent="0.45">
      <c r="A396" s="34">
        <v>291</v>
      </c>
      <c r="B396" s="91"/>
      <c r="C396" s="91"/>
      <c r="D396" s="91"/>
      <c r="E396" s="91"/>
      <c r="F396" s="91"/>
      <c r="G396" s="92"/>
      <c r="H396" s="92"/>
      <c r="I396" s="93"/>
      <c r="J396" s="93"/>
      <c r="K396" s="93"/>
      <c r="M396" s="93"/>
      <c r="N396" s="91"/>
      <c r="O396" s="92"/>
      <c r="P396" s="92"/>
    </row>
    <row r="397" spans="1:16" ht="19.2" x14ac:dyDescent="0.45">
      <c r="A397" s="34">
        <v>292</v>
      </c>
      <c r="B397" s="91"/>
      <c r="C397" s="91"/>
      <c r="D397" s="91"/>
      <c r="E397" s="91"/>
      <c r="F397" s="91"/>
      <c r="G397" s="92"/>
      <c r="H397" s="92"/>
      <c r="I397" s="93"/>
      <c r="J397" s="93"/>
      <c r="K397" s="93"/>
      <c r="M397" s="93"/>
      <c r="N397" s="91"/>
      <c r="O397" s="92"/>
      <c r="P397" s="92"/>
    </row>
    <row r="398" spans="1:16" ht="19.2" x14ac:dyDescent="0.45">
      <c r="A398" s="34">
        <v>293</v>
      </c>
      <c r="B398" s="91"/>
      <c r="C398" s="91"/>
      <c r="D398" s="91"/>
      <c r="E398" s="91"/>
      <c r="F398" s="91"/>
      <c r="G398" s="92"/>
      <c r="H398" s="92"/>
      <c r="I398" s="93"/>
      <c r="J398" s="93"/>
      <c r="K398" s="93"/>
      <c r="M398" s="93"/>
      <c r="N398" s="91"/>
      <c r="O398" s="92"/>
      <c r="P398" s="92"/>
    </row>
    <row r="399" spans="1:16" ht="19.2" x14ac:dyDescent="0.45">
      <c r="A399" s="34">
        <v>294</v>
      </c>
      <c r="B399" s="91"/>
      <c r="C399" s="91"/>
      <c r="D399" s="91"/>
      <c r="E399" s="91"/>
      <c r="F399" s="91"/>
      <c r="G399" s="92"/>
      <c r="H399" s="92"/>
      <c r="I399" s="93"/>
      <c r="J399" s="93"/>
      <c r="K399" s="93"/>
      <c r="M399" s="93"/>
      <c r="N399" s="91"/>
      <c r="O399" s="92"/>
      <c r="P399" s="92"/>
    </row>
    <row r="400" spans="1:16" ht="19.2" x14ac:dyDescent="0.45">
      <c r="A400" s="34">
        <v>295</v>
      </c>
      <c r="B400" s="91"/>
      <c r="C400" s="91"/>
      <c r="D400" s="91"/>
      <c r="E400" s="91"/>
      <c r="F400" s="91"/>
      <c r="G400" s="92"/>
      <c r="H400" s="92"/>
      <c r="I400" s="93"/>
      <c r="J400" s="93"/>
      <c r="K400" s="93"/>
      <c r="M400" s="93"/>
      <c r="N400" s="91"/>
      <c r="O400" s="92"/>
      <c r="P400" s="92"/>
    </row>
    <row r="401" spans="1:16" ht="19.2" x14ac:dyDescent="0.45">
      <c r="A401" s="34">
        <v>296</v>
      </c>
      <c r="B401" s="91"/>
      <c r="C401" s="91"/>
      <c r="D401" s="91"/>
      <c r="E401" s="91"/>
      <c r="F401" s="91"/>
      <c r="G401" s="92"/>
      <c r="H401" s="92"/>
      <c r="I401" s="93"/>
      <c r="J401" s="93"/>
      <c r="K401" s="93"/>
      <c r="M401" s="93"/>
      <c r="N401" s="91"/>
      <c r="O401" s="92"/>
      <c r="P401" s="92"/>
    </row>
    <row r="402" spans="1:16" ht="19.2" x14ac:dyDescent="0.45">
      <c r="A402" s="34">
        <v>297</v>
      </c>
      <c r="B402" s="91"/>
      <c r="C402" s="91"/>
      <c r="D402" s="91"/>
      <c r="E402" s="91"/>
      <c r="F402" s="91"/>
      <c r="G402" s="92"/>
      <c r="H402" s="92"/>
      <c r="I402" s="93"/>
      <c r="J402" s="93"/>
      <c r="K402" s="93"/>
      <c r="M402" s="93"/>
      <c r="N402" s="91"/>
      <c r="O402" s="92"/>
      <c r="P402" s="92"/>
    </row>
    <row r="403" spans="1:16" ht="19.2" x14ac:dyDescent="0.45">
      <c r="A403" s="34">
        <v>298</v>
      </c>
      <c r="B403" s="91"/>
      <c r="C403" s="91"/>
      <c r="D403" s="91"/>
      <c r="E403" s="91"/>
      <c r="F403" s="91"/>
      <c r="G403" s="92"/>
      <c r="H403" s="92"/>
      <c r="I403" s="93"/>
      <c r="J403" s="93"/>
      <c r="K403" s="93"/>
      <c r="M403" s="93"/>
      <c r="N403" s="91"/>
      <c r="O403" s="92"/>
      <c r="P403" s="92"/>
    </row>
    <row r="404" spans="1:16" ht="19.2" x14ac:dyDescent="0.45">
      <c r="A404" s="34">
        <v>299</v>
      </c>
      <c r="B404" s="91"/>
      <c r="C404" s="91"/>
      <c r="D404" s="91"/>
      <c r="E404" s="91"/>
      <c r="F404" s="91"/>
      <c r="G404" s="92"/>
      <c r="H404" s="92"/>
      <c r="I404" s="93"/>
      <c r="J404" s="93"/>
      <c r="K404" s="93"/>
      <c r="M404" s="93"/>
      <c r="N404" s="91"/>
      <c r="O404" s="92"/>
      <c r="P404" s="92"/>
    </row>
    <row r="405" spans="1:16" ht="19.2" x14ac:dyDescent="0.45">
      <c r="A405" s="34">
        <v>300</v>
      </c>
      <c r="B405" s="91"/>
      <c r="C405" s="91"/>
      <c r="D405" s="91"/>
      <c r="E405" s="91"/>
      <c r="F405" s="91"/>
      <c r="G405" s="92"/>
      <c r="H405" s="92"/>
      <c r="I405" s="93"/>
      <c r="J405" s="93"/>
      <c r="K405" s="93"/>
      <c r="M405" s="93"/>
      <c r="N405" s="91"/>
      <c r="O405" s="92"/>
      <c r="P405" s="92"/>
    </row>
    <row r="406" spans="1:16" ht="19.2" x14ac:dyDescent="0.45">
      <c r="A406" s="34">
        <v>301</v>
      </c>
      <c r="B406" s="91"/>
      <c r="C406" s="91"/>
      <c r="D406" s="91"/>
      <c r="E406" s="91"/>
      <c r="F406" s="91"/>
      <c r="G406" s="92"/>
      <c r="H406" s="92"/>
      <c r="I406" s="93"/>
      <c r="J406" s="93"/>
      <c r="K406" s="93"/>
      <c r="M406" s="93"/>
      <c r="N406" s="91"/>
      <c r="O406" s="92"/>
      <c r="P406" s="92"/>
    </row>
    <row r="407" spans="1:16" ht="19.2" x14ac:dyDescent="0.45">
      <c r="A407" s="34">
        <v>302</v>
      </c>
      <c r="B407" s="91"/>
      <c r="C407" s="91"/>
      <c r="D407" s="91"/>
      <c r="E407" s="91"/>
      <c r="F407" s="91"/>
      <c r="G407" s="92"/>
      <c r="H407" s="92"/>
      <c r="I407" s="93"/>
      <c r="J407" s="93"/>
      <c r="K407" s="93"/>
      <c r="M407" s="93"/>
      <c r="N407" s="91"/>
      <c r="O407" s="92"/>
      <c r="P407" s="92"/>
    </row>
    <row r="408" spans="1:16" ht="19.2" x14ac:dyDescent="0.45">
      <c r="A408" s="34">
        <v>303</v>
      </c>
      <c r="B408" s="91"/>
      <c r="C408" s="91"/>
      <c r="D408" s="91"/>
      <c r="E408" s="91"/>
      <c r="F408" s="91"/>
      <c r="G408" s="92"/>
      <c r="H408" s="92"/>
      <c r="I408" s="93"/>
      <c r="J408" s="93"/>
      <c r="K408" s="93"/>
      <c r="M408" s="93"/>
      <c r="N408" s="91"/>
      <c r="O408" s="92"/>
      <c r="P408" s="92"/>
    </row>
    <row r="409" spans="1:16" ht="19.2" x14ac:dyDescent="0.45">
      <c r="A409" s="34">
        <v>304</v>
      </c>
      <c r="B409" s="91"/>
      <c r="C409" s="91"/>
      <c r="D409" s="91"/>
      <c r="E409" s="91"/>
      <c r="F409" s="91"/>
      <c r="G409" s="92"/>
      <c r="H409" s="92"/>
      <c r="I409" s="93"/>
      <c r="J409" s="93"/>
      <c r="K409" s="93"/>
      <c r="M409" s="93"/>
      <c r="N409" s="91"/>
      <c r="O409" s="92"/>
      <c r="P409" s="92"/>
    </row>
    <row r="410" spans="1:16" ht="19.2" x14ac:dyDescent="0.45">
      <c r="A410" s="34">
        <v>305</v>
      </c>
      <c r="B410" s="91"/>
      <c r="C410" s="91"/>
      <c r="D410" s="91"/>
      <c r="E410" s="91"/>
      <c r="F410" s="91"/>
      <c r="G410" s="92"/>
      <c r="H410" s="92"/>
      <c r="I410" s="93"/>
      <c r="J410" s="93"/>
      <c r="K410" s="93"/>
      <c r="M410" s="93"/>
      <c r="N410" s="91"/>
      <c r="O410" s="92"/>
      <c r="P410" s="92"/>
    </row>
    <row r="411" spans="1:16" ht="19.2" x14ac:dyDescent="0.45">
      <c r="A411" s="34">
        <v>306</v>
      </c>
      <c r="B411" s="91"/>
      <c r="C411" s="91"/>
      <c r="D411" s="91"/>
      <c r="E411" s="91"/>
      <c r="F411" s="91"/>
      <c r="G411" s="92"/>
      <c r="H411" s="92"/>
      <c r="I411" s="93"/>
      <c r="J411" s="93"/>
      <c r="K411" s="93"/>
      <c r="M411" s="93"/>
      <c r="N411" s="91"/>
      <c r="O411" s="92"/>
      <c r="P411" s="92"/>
    </row>
    <row r="412" spans="1:16" ht="19.2" x14ac:dyDescent="0.45">
      <c r="A412" s="34">
        <v>307</v>
      </c>
      <c r="B412" s="91"/>
      <c r="C412" s="91"/>
      <c r="D412" s="91"/>
      <c r="E412" s="91"/>
      <c r="F412" s="91"/>
      <c r="G412" s="92"/>
      <c r="H412" s="92"/>
      <c r="I412" s="93"/>
      <c r="J412" s="93"/>
      <c r="K412" s="93"/>
      <c r="M412" s="93"/>
      <c r="N412" s="91"/>
      <c r="O412" s="92"/>
      <c r="P412" s="92"/>
    </row>
    <row r="413" spans="1:16" ht="19.2" x14ac:dyDescent="0.45">
      <c r="A413" s="34">
        <v>308</v>
      </c>
      <c r="B413" s="91"/>
      <c r="C413" s="91"/>
      <c r="D413" s="91"/>
      <c r="E413" s="91"/>
      <c r="F413" s="91"/>
      <c r="G413" s="92"/>
      <c r="H413" s="92"/>
      <c r="I413" s="93"/>
      <c r="J413" s="93"/>
      <c r="K413" s="93"/>
      <c r="M413" s="93"/>
      <c r="N413" s="91"/>
      <c r="O413" s="92"/>
      <c r="P413" s="92"/>
    </row>
    <row r="414" spans="1:16" ht="19.2" x14ac:dyDescent="0.45">
      <c r="A414" s="34">
        <v>309</v>
      </c>
      <c r="B414" s="91"/>
      <c r="C414" s="91"/>
      <c r="D414" s="91"/>
      <c r="E414" s="91"/>
      <c r="F414" s="91"/>
      <c r="G414" s="92"/>
      <c r="H414" s="92"/>
      <c r="I414" s="93"/>
      <c r="J414" s="93"/>
      <c r="K414" s="93"/>
      <c r="M414" s="93"/>
      <c r="N414" s="91"/>
      <c r="O414" s="92"/>
      <c r="P414" s="92"/>
    </row>
    <row r="415" spans="1:16" ht="19.2" x14ac:dyDescent="0.45">
      <c r="A415" s="34">
        <v>310</v>
      </c>
      <c r="B415" s="91"/>
      <c r="C415" s="91"/>
      <c r="D415" s="91"/>
      <c r="E415" s="91"/>
      <c r="F415" s="91"/>
      <c r="G415" s="92"/>
      <c r="H415" s="92"/>
      <c r="I415" s="93"/>
      <c r="J415" s="93"/>
      <c r="K415" s="93"/>
      <c r="M415" s="93"/>
      <c r="N415" s="91"/>
      <c r="O415" s="92"/>
      <c r="P415" s="92"/>
    </row>
    <row r="416" spans="1:16" ht="19.2" x14ac:dyDescent="0.45">
      <c r="A416" s="34">
        <v>311</v>
      </c>
      <c r="B416" s="91"/>
      <c r="C416" s="91"/>
      <c r="D416" s="91"/>
      <c r="E416" s="91"/>
      <c r="F416" s="91"/>
      <c r="G416" s="92"/>
      <c r="H416" s="92"/>
      <c r="I416" s="93"/>
      <c r="J416" s="93"/>
      <c r="K416" s="93"/>
      <c r="M416" s="93"/>
      <c r="N416" s="91"/>
      <c r="O416" s="92"/>
      <c r="P416" s="92"/>
    </row>
    <row r="417" spans="1:16" ht="19.2" x14ac:dyDescent="0.45">
      <c r="A417" s="34">
        <v>312</v>
      </c>
      <c r="B417" s="91"/>
      <c r="C417" s="91"/>
      <c r="D417" s="91"/>
      <c r="E417" s="91"/>
      <c r="F417" s="91"/>
      <c r="G417" s="92"/>
      <c r="H417" s="92"/>
      <c r="I417" s="93"/>
      <c r="J417" s="93"/>
      <c r="K417" s="93"/>
      <c r="M417" s="93"/>
      <c r="N417" s="91"/>
      <c r="O417" s="92"/>
      <c r="P417" s="92"/>
    </row>
    <row r="418" spans="1:16" ht="19.2" x14ac:dyDescent="0.45">
      <c r="A418" s="34">
        <v>313</v>
      </c>
      <c r="B418" s="91"/>
      <c r="C418" s="91"/>
      <c r="D418" s="91"/>
      <c r="E418" s="91"/>
      <c r="F418" s="91"/>
      <c r="G418" s="92"/>
      <c r="H418" s="92"/>
      <c r="I418" s="93"/>
      <c r="J418" s="93"/>
      <c r="K418" s="93"/>
      <c r="M418" s="93"/>
      <c r="N418" s="91"/>
      <c r="O418" s="92"/>
      <c r="P418" s="92"/>
    </row>
    <row r="419" spans="1:16" ht="19.2" x14ac:dyDescent="0.45">
      <c r="A419" s="34">
        <v>314</v>
      </c>
      <c r="B419" s="91"/>
      <c r="C419" s="91"/>
      <c r="D419" s="91"/>
      <c r="E419" s="91"/>
      <c r="F419" s="91"/>
      <c r="G419" s="92"/>
      <c r="H419" s="92"/>
      <c r="I419" s="93"/>
      <c r="J419" s="93"/>
      <c r="K419" s="93"/>
      <c r="M419" s="93"/>
      <c r="N419" s="91"/>
      <c r="O419" s="92"/>
      <c r="P419" s="92"/>
    </row>
    <row r="420" spans="1:16" ht="19.2" x14ac:dyDescent="0.45">
      <c r="A420" s="34">
        <v>315</v>
      </c>
      <c r="B420" s="91"/>
      <c r="C420" s="91"/>
      <c r="D420" s="91"/>
      <c r="E420" s="91"/>
      <c r="F420" s="91"/>
      <c r="G420" s="92"/>
      <c r="H420" s="92"/>
      <c r="I420" s="93"/>
      <c r="J420" s="93"/>
      <c r="K420" s="93"/>
      <c r="M420" s="93"/>
      <c r="N420" s="91"/>
      <c r="O420" s="92"/>
      <c r="P420" s="92"/>
    </row>
    <row r="421" spans="1:16" ht="19.2" x14ac:dyDescent="0.45">
      <c r="A421" s="34">
        <v>316</v>
      </c>
      <c r="B421" s="91"/>
      <c r="C421" s="91"/>
      <c r="D421" s="91"/>
      <c r="E421" s="91"/>
      <c r="F421" s="91"/>
      <c r="G421" s="92"/>
      <c r="H421" s="92"/>
      <c r="I421" s="93"/>
      <c r="J421" s="93"/>
      <c r="K421" s="93"/>
      <c r="M421" s="93"/>
      <c r="N421" s="91"/>
      <c r="O421" s="92"/>
      <c r="P421" s="92"/>
    </row>
    <row r="422" spans="1:16" ht="19.2" x14ac:dyDescent="0.45">
      <c r="A422" s="34">
        <v>317</v>
      </c>
      <c r="B422" s="91"/>
      <c r="C422" s="91"/>
      <c r="D422" s="91"/>
      <c r="E422" s="91"/>
      <c r="F422" s="91"/>
      <c r="G422" s="92"/>
      <c r="H422" s="92"/>
      <c r="I422" s="93"/>
      <c r="J422" s="93"/>
      <c r="K422" s="93"/>
      <c r="M422" s="93"/>
      <c r="N422" s="91"/>
      <c r="O422" s="92"/>
      <c r="P422" s="92"/>
    </row>
    <row r="423" spans="1:16" ht="19.2" x14ac:dyDescent="0.45">
      <c r="A423" s="34">
        <v>318</v>
      </c>
      <c r="B423" s="91"/>
      <c r="C423" s="91"/>
      <c r="D423" s="91"/>
      <c r="E423" s="91"/>
      <c r="F423" s="91"/>
      <c r="G423" s="92"/>
      <c r="H423" s="92"/>
      <c r="I423" s="93"/>
      <c r="J423" s="93"/>
      <c r="K423" s="93"/>
      <c r="M423" s="93"/>
      <c r="N423" s="91"/>
      <c r="O423" s="92"/>
      <c r="P423" s="92"/>
    </row>
    <row r="424" spans="1:16" ht="19.2" x14ac:dyDescent="0.45">
      <c r="A424" s="34">
        <v>319</v>
      </c>
      <c r="B424" s="91"/>
      <c r="C424" s="91"/>
      <c r="D424" s="91"/>
      <c r="E424" s="91"/>
      <c r="F424" s="91"/>
      <c r="G424" s="92"/>
      <c r="H424" s="92"/>
      <c r="I424" s="93"/>
      <c r="J424" s="93"/>
      <c r="K424" s="93"/>
      <c r="M424" s="93"/>
      <c r="N424" s="91"/>
      <c r="O424" s="92"/>
      <c r="P424" s="92"/>
    </row>
    <row r="425" spans="1:16" ht="19.2" x14ac:dyDescent="0.45">
      <c r="A425" s="34">
        <v>320</v>
      </c>
      <c r="B425" s="91"/>
      <c r="C425" s="91"/>
      <c r="D425" s="91"/>
      <c r="E425" s="91"/>
      <c r="F425" s="91"/>
      <c r="G425" s="92"/>
      <c r="H425" s="92"/>
      <c r="I425" s="93"/>
      <c r="J425" s="93"/>
      <c r="K425" s="93"/>
      <c r="M425" s="93"/>
      <c r="N425" s="91"/>
      <c r="O425" s="92"/>
      <c r="P425" s="92"/>
    </row>
    <row r="426" spans="1:16" ht="19.2" x14ac:dyDescent="0.45">
      <c r="A426" s="34">
        <v>321</v>
      </c>
      <c r="B426" s="91"/>
      <c r="C426" s="91"/>
      <c r="D426" s="91"/>
      <c r="E426" s="91"/>
      <c r="F426" s="91"/>
      <c r="G426" s="92"/>
      <c r="H426" s="92"/>
      <c r="I426" s="93"/>
      <c r="J426" s="93"/>
      <c r="K426" s="93"/>
      <c r="M426" s="93"/>
      <c r="N426" s="91"/>
      <c r="O426" s="92"/>
      <c r="P426" s="92"/>
    </row>
    <row r="427" spans="1:16" ht="19.2" x14ac:dyDescent="0.45">
      <c r="A427" s="34">
        <v>322</v>
      </c>
      <c r="B427" s="91"/>
      <c r="C427" s="91"/>
      <c r="D427" s="91"/>
      <c r="E427" s="91"/>
      <c r="F427" s="91"/>
      <c r="G427" s="92"/>
      <c r="H427" s="92"/>
      <c r="I427" s="93"/>
      <c r="J427" s="93"/>
      <c r="K427" s="93"/>
      <c r="M427" s="93"/>
      <c r="N427" s="91"/>
      <c r="O427" s="92"/>
      <c r="P427" s="92"/>
    </row>
    <row r="428" spans="1:16" ht="19.2" x14ac:dyDescent="0.45">
      <c r="A428" s="34">
        <v>323</v>
      </c>
      <c r="B428" s="91"/>
      <c r="C428" s="91"/>
      <c r="D428" s="91"/>
      <c r="E428" s="91"/>
      <c r="F428" s="91"/>
      <c r="G428" s="92"/>
      <c r="H428" s="92"/>
      <c r="I428" s="93"/>
      <c r="J428" s="93"/>
      <c r="K428" s="93"/>
      <c r="M428" s="93"/>
      <c r="N428" s="91"/>
      <c r="O428" s="92"/>
      <c r="P428" s="92"/>
    </row>
    <row r="429" spans="1:16" ht="19.2" x14ac:dyDescent="0.45">
      <c r="A429" s="34">
        <v>324</v>
      </c>
      <c r="B429" s="91"/>
      <c r="C429" s="91"/>
      <c r="D429" s="91"/>
      <c r="E429" s="91"/>
      <c r="F429" s="91"/>
      <c r="G429" s="92"/>
      <c r="H429" s="92"/>
      <c r="I429" s="93"/>
      <c r="J429" s="93"/>
      <c r="K429" s="93"/>
      <c r="M429" s="93"/>
      <c r="N429" s="91"/>
      <c r="O429" s="92"/>
      <c r="P429" s="92"/>
    </row>
    <row r="430" spans="1:16" ht="19.2" x14ac:dyDescent="0.45">
      <c r="A430" s="34">
        <v>325</v>
      </c>
      <c r="B430" s="91"/>
      <c r="C430" s="91"/>
      <c r="D430" s="91"/>
      <c r="E430" s="91"/>
      <c r="F430" s="91"/>
      <c r="G430" s="92"/>
      <c r="H430" s="92"/>
      <c r="I430" s="93"/>
      <c r="J430" s="93"/>
      <c r="K430" s="93"/>
      <c r="M430" s="93"/>
      <c r="N430" s="91"/>
      <c r="O430" s="92"/>
      <c r="P430" s="92"/>
    </row>
    <row r="431" spans="1:16" ht="19.2" x14ac:dyDescent="0.45">
      <c r="A431" s="34">
        <v>326</v>
      </c>
      <c r="B431" s="91"/>
      <c r="C431" s="91"/>
      <c r="D431" s="91"/>
      <c r="E431" s="91"/>
      <c r="F431" s="91"/>
      <c r="G431" s="92"/>
      <c r="H431" s="92"/>
      <c r="I431" s="93"/>
      <c r="J431" s="93"/>
      <c r="K431" s="93"/>
      <c r="M431" s="93"/>
      <c r="N431" s="91"/>
      <c r="O431" s="92"/>
      <c r="P431" s="92"/>
    </row>
    <row r="432" spans="1:16" ht="19.2" x14ac:dyDescent="0.45">
      <c r="A432" s="34">
        <v>327</v>
      </c>
      <c r="B432" s="91"/>
      <c r="C432" s="91"/>
      <c r="D432" s="91"/>
      <c r="E432" s="91"/>
      <c r="F432" s="91"/>
      <c r="G432" s="92"/>
      <c r="H432" s="92"/>
      <c r="I432" s="93"/>
      <c r="J432" s="93"/>
      <c r="K432" s="93"/>
      <c r="M432" s="93"/>
      <c r="N432" s="91"/>
      <c r="O432" s="92"/>
      <c r="P432" s="92"/>
    </row>
    <row r="433" spans="1:16" ht="19.2" x14ac:dyDescent="0.45">
      <c r="A433" s="34">
        <v>328</v>
      </c>
      <c r="B433" s="91"/>
      <c r="C433" s="91"/>
      <c r="D433" s="91"/>
      <c r="E433" s="91"/>
      <c r="F433" s="91"/>
      <c r="G433" s="92"/>
      <c r="H433" s="92"/>
      <c r="I433" s="93"/>
      <c r="J433" s="93"/>
      <c r="K433" s="93"/>
      <c r="M433" s="93"/>
      <c r="N433" s="91"/>
      <c r="O433" s="92"/>
      <c r="P433" s="92"/>
    </row>
    <row r="434" spans="1:16" ht="19.2" x14ac:dyDescent="0.45">
      <c r="A434" s="34">
        <v>329</v>
      </c>
      <c r="B434" s="91"/>
      <c r="C434" s="91"/>
      <c r="D434" s="91"/>
      <c r="E434" s="91"/>
      <c r="F434" s="91"/>
      <c r="G434" s="92"/>
      <c r="H434" s="92"/>
      <c r="I434" s="93"/>
      <c r="J434" s="93"/>
      <c r="K434" s="93"/>
      <c r="M434" s="93"/>
      <c r="N434" s="91"/>
      <c r="O434" s="92"/>
      <c r="P434" s="92"/>
    </row>
    <row r="435" spans="1:16" ht="19.2" x14ac:dyDescent="0.45">
      <c r="A435" s="34">
        <v>330</v>
      </c>
      <c r="B435" s="91"/>
      <c r="C435" s="91"/>
      <c r="D435" s="91"/>
      <c r="E435" s="91"/>
      <c r="F435" s="91"/>
      <c r="G435" s="92"/>
      <c r="H435" s="92"/>
      <c r="I435" s="93"/>
      <c r="J435" s="93"/>
      <c r="K435" s="93"/>
      <c r="M435" s="93"/>
      <c r="N435" s="91"/>
      <c r="O435" s="92"/>
      <c r="P435" s="92"/>
    </row>
    <row r="436" spans="1:16" ht="19.2" x14ac:dyDescent="0.45">
      <c r="A436" s="34">
        <v>331</v>
      </c>
      <c r="B436" s="91"/>
      <c r="C436" s="91"/>
      <c r="D436" s="91"/>
      <c r="E436" s="91"/>
      <c r="F436" s="91"/>
      <c r="G436" s="92"/>
      <c r="H436" s="92"/>
      <c r="I436" s="93"/>
      <c r="J436" s="93"/>
      <c r="K436" s="93"/>
      <c r="M436" s="93"/>
      <c r="N436" s="91"/>
      <c r="O436" s="92"/>
      <c r="P436" s="92"/>
    </row>
    <row r="437" spans="1:16" ht="19.2" x14ac:dyDescent="0.45">
      <c r="A437" s="34">
        <v>332</v>
      </c>
      <c r="B437" s="91"/>
      <c r="C437" s="91"/>
      <c r="D437" s="91"/>
      <c r="E437" s="91"/>
      <c r="F437" s="91"/>
      <c r="G437" s="92"/>
      <c r="H437" s="92"/>
      <c r="I437" s="93"/>
      <c r="J437" s="93"/>
      <c r="K437" s="93"/>
      <c r="M437" s="93"/>
      <c r="N437" s="91"/>
      <c r="O437" s="92"/>
      <c r="P437" s="92"/>
    </row>
    <row r="438" spans="1:16" ht="19.2" x14ac:dyDescent="0.45">
      <c r="A438" s="34">
        <v>333</v>
      </c>
      <c r="B438" s="91"/>
      <c r="C438" s="91"/>
      <c r="D438" s="91"/>
      <c r="E438" s="91"/>
      <c r="F438" s="91"/>
      <c r="G438" s="92"/>
      <c r="H438" s="92"/>
      <c r="I438" s="93"/>
      <c r="J438" s="93"/>
      <c r="K438" s="93"/>
      <c r="M438" s="93"/>
      <c r="N438" s="91"/>
      <c r="O438" s="92"/>
      <c r="P438" s="92"/>
    </row>
    <row r="439" spans="1:16" ht="19.2" x14ac:dyDescent="0.45">
      <c r="A439" s="34">
        <v>334</v>
      </c>
      <c r="B439" s="91"/>
      <c r="C439" s="91"/>
      <c r="D439" s="91"/>
      <c r="E439" s="91"/>
      <c r="F439" s="91"/>
      <c r="G439" s="92"/>
      <c r="H439" s="92"/>
      <c r="I439" s="93"/>
      <c r="J439" s="93"/>
      <c r="K439" s="93"/>
      <c r="M439" s="93"/>
      <c r="N439" s="91"/>
      <c r="O439" s="92"/>
      <c r="P439" s="92"/>
    </row>
    <row r="440" spans="1:16" ht="19.2" x14ac:dyDescent="0.45">
      <c r="A440" s="34">
        <v>335</v>
      </c>
      <c r="B440" s="91"/>
      <c r="C440" s="91"/>
      <c r="D440" s="91"/>
      <c r="E440" s="91"/>
      <c r="F440" s="91"/>
      <c r="G440" s="92"/>
      <c r="H440" s="92"/>
      <c r="I440" s="93"/>
      <c r="J440" s="93"/>
      <c r="K440" s="93"/>
      <c r="M440" s="93"/>
      <c r="N440" s="91"/>
      <c r="O440" s="92"/>
      <c r="P440" s="92"/>
    </row>
    <row r="441" spans="1:16" ht="19.2" x14ac:dyDescent="0.45">
      <c r="A441" s="34">
        <v>336</v>
      </c>
      <c r="B441" s="91"/>
      <c r="C441" s="91"/>
      <c r="D441" s="91"/>
      <c r="E441" s="91"/>
      <c r="F441" s="91"/>
      <c r="G441" s="92"/>
      <c r="H441" s="92"/>
      <c r="I441" s="93"/>
      <c r="J441" s="93"/>
      <c r="K441" s="93"/>
      <c r="M441" s="93"/>
      <c r="N441" s="91"/>
      <c r="O441" s="92"/>
      <c r="P441" s="92"/>
    </row>
    <row r="442" spans="1:16" ht="19.2" x14ac:dyDescent="0.45">
      <c r="A442" s="34">
        <v>337</v>
      </c>
      <c r="B442" s="91"/>
      <c r="C442" s="91"/>
      <c r="D442" s="91"/>
      <c r="E442" s="91"/>
      <c r="F442" s="91"/>
      <c r="G442" s="92"/>
      <c r="H442" s="92"/>
      <c r="I442" s="93"/>
      <c r="J442" s="93"/>
      <c r="K442" s="93"/>
      <c r="M442" s="93"/>
      <c r="N442" s="91"/>
      <c r="O442" s="92"/>
      <c r="P442" s="92"/>
    </row>
    <row r="443" spans="1:16" ht="19.2" x14ac:dyDescent="0.45">
      <c r="A443" s="34">
        <v>338</v>
      </c>
      <c r="B443" s="91"/>
      <c r="C443" s="91"/>
      <c r="D443" s="91"/>
      <c r="E443" s="91"/>
      <c r="F443" s="91"/>
      <c r="G443" s="92"/>
      <c r="H443" s="92"/>
      <c r="I443" s="93"/>
      <c r="J443" s="93"/>
      <c r="K443" s="93"/>
      <c r="M443" s="93"/>
      <c r="N443" s="91"/>
      <c r="O443" s="92"/>
      <c r="P443" s="92"/>
    </row>
    <row r="444" spans="1:16" ht="19.2" x14ac:dyDescent="0.45">
      <c r="A444" s="34">
        <v>339</v>
      </c>
      <c r="B444" s="91"/>
      <c r="C444" s="91"/>
      <c r="D444" s="91"/>
      <c r="E444" s="91"/>
      <c r="F444" s="91"/>
      <c r="G444" s="92"/>
      <c r="H444" s="92"/>
      <c r="I444" s="93"/>
      <c r="J444" s="93"/>
      <c r="K444" s="93"/>
      <c r="M444" s="93"/>
      <c r="N444" s="91"/>
      <c r="O444" s="92"/>
      <c r="P444" s="92"/>
    </row>
    <row r="445" spans="1:16" ht="19.2" x14ac:dyDescent="0.45">
      <c r="A445" s="34">
        <v>340</v>
      </c>
      <c r="B445" s="91"/>
      <c r="C445" s="91"/>
      <c r="D445" s="91"/>
      <c r="E445" s="91"/>
      <c r="F445" s="91"/>
      <c r="G445" s="92"/>
      <c r="H445" s="92"/>
      <c r="I445" s="93"/>
      <c r="J445" s="93"/>
      <c r="K445" s="93"/>
      <c r="M445" s="93"/>
      <c r="N445" s="91"/>
      <c r="O445" s="92"/>
      <c r="P445" s="92"/>
    </row>
    <row r="446" spans="1:16" ht="19.2" x14ac:dyDescent="0.45">
      <c r="A446" s="34">
        <v>341</v>
      </c>
      <c r="B446" s="91"/>
      <c r="C446" s="91"/>
      <c r="D446" s="91"/>
      <c r="E446" s="91"/>
      <c r="F446" s="91"/>
      <c r="G446" s="92"/>
      <c r="H446" s="92"/>
      <c r="I446" s="93"/>
      <c r="J446" s="93"/>
      <c r="K446" s="93"/>
      <c r="M446" s="93"/>
      <c r="N446" s="91"/>
      <c r="O446" s="92"/>
      <c r="P446" s="92"/>
    </row>
    <row r="447" spans="1:16" ht="19.2" x14ac:dyDescent="0.45">
      <c r="A447" s="34">
        <v>342</v>
      </c>
      <c r="B447" s="91"/>
      <c r="C447" s="91"/>
      <c r="D447" s="91"/>
      <c r="E447" s="91"/>
      <c r="F447" s="91"/>
      <c r="G447" s="92"/>
      <c r="H447" s="92"/>
      <c r="I447" s="93"/>
      <c r="J447" s="93"/>
      <c r="K447" s="93"/>
      <c r="M447" s="93"/>
      <c r="N447" s="91"/>
      <c r="O447" s="92"/>
      <c r="P447" s="92"/>
    </row>
    <row r="448" spans="1:16" ht="19.2" x14ac:dyDescent="0.45">
      <c r="A448" s="34">
        <v>343</v>
      </c>
      <c r="B448" s="91"/>
      <c r="C448" s="91"/>
      <c r="D448" s="91"/>
      <c r="E448" s="91"/>
      <c r="F448" s="91"/>
      <c r="G448" s="92"/>
      <c r="H448" s="92"/>
      <c r="I448" s="93"/>
      <c r="J448" s="93"/>
      <c r="K448" s="93"/>
      <c r="M448" s="93"/>
      <c r="N448" s="91"/>
      <c r="O448" s="92"/>
      <c r="P448" s="92"/>
    </row>
    <row r="449" spans="1:16" ht="19.2" x14ac:dyDescent="0.45">
      <c r="A449" s="34">
        <v>344</v>
      </c>
      <c r="B449" s="91"/>
      <c r="C449" s="91"/>
      <c r="D449" s="91"/>
      <c r="E449" s="91"/>
      <c r="F449" s="91"/>
      <c r="G449" s="92"/>
      <c r="H449" s="92"/>
      <c r="I449" s="93"/>
      <c r="J449" s="93"/>
      <c r="K449" s="93"/>
      <c r="M449" s="93"/>
      <c r="N449" s="91"/>
      <c r="O449" s="92"/>
      <c r="P449" s="92"/>
    </row>
    <row r="450" spans="1:16" ht="19.2" x14ac:dyDescent="0.45">
      <c r="A450" s="34">
        <v>345</v>
      </c>
      <c r="B450" s="91"/>
      <c r="C450" s="91"/>
      <c r="D450" s="91"/>
      <c r="E450" s="91"/>
      <c r="F450" s="91"/>
      <c r="G450" s="92"/>
      <c r="H450" s="92"/>
      <c r="I450" s="93"/>
      <c r="J450" s="93"/>
      <c r="K450" s="93"/>
      <c r="M450" s="93"/>
      <c r="N450" s="91"/>
      <c r="O450" s="92"/>
      <c r="P450" s="92"/>
    </row>
    <row r="451" spans="1:16" ht="19.2" x14ac:dyDescent="0.45">
      <c r="A451" s="34">
        <v>346</v>
      </c>
      <c r="B451" s="91"/>
      <c r="C451" s="91"/>
      <c r="D451" s="91"/>
      <c r="E451" s="91"/>
      <c r="F451" s="91"/>
      <c r="G451" s="92"/>
      <c r="H451" s="92"/>
      <c r="I451" s="93"/>
      <c r="J451" s="93"/>
      <c r="K451" s="93"/>
      <c r="M451" s="93"/>
      <c r="N451" s="91"/>
      <c r="O451" s="92"/>
      <c r="P451" s="92"/>
    </row>
    <row r="452" spans="1:16" ht="19.2" x14ac:dyDescent="0.45">
      <c r="A452" s="34">
        <v>347</v>
      </c>
      <c r="B452" s="91"/>
      <c r="C452" s="91"/>
      <c r="D452" s="91"/>
      <c r="E452" s="91"/>
      <c r="F452" s="91"/>
      <c r="G452" s="92"/>
      <c r="H452" s="92"/>
      <c r="I452" s="93"/>
      <c r="J452" s="93"/>
      <c r="K452" s="93"/>
      <c r="M452" s="93"/>
      <c r="N452" s="91"/>
      <c r="O452" s="92"/>
      <c r="P452" s="92"/>
    </row>
    <row r="453" spans="1:16" ht="19.2" x14ac:dyDescent="0.45">
      <c r="A453" s="34">
        <v>348</v>
      </c>
      <c r="B453" s="91"/>
      <c r="C453" s="91"/>
      <c r="D453" s="91"/>
      <c r="E453" s="91"/>
      <c r="F453" s="91"/>
      <c r="G453" s="92"/>
      <c r="H453" s="92"/>
      <c r="I453" s="93"/>
      <c r="J453" s="93"/>
      <c r="K453" s="93"/>
      <c r="M453" s="93"/>
      <c r="N453" s="91"/>
      <c r="O453" s="92"/>
      <c r="P453" s="92"/>
    </row>
    <row r="454" spans="1:16" ht="19.2" x14ac:dyDescent="0.45">
      <c r="A454" s="34">
        <v>349</v>
      </c>
      <c r="B454" s="91"/>
      <c r="C454" s="91"/>
      <c r="D454" s="91"/>
      <c r="E454" s="91"/>
      <c r="F454" s="91"/>
      <c r="G454" s="92"/>
      <c r="H454" s="92"/>
      <c r="I454" s="93"/>
      <c r="J454" s="93"/>
      <c r="K454" s="93"/>
      <c r="M454" s="93"/>
      <c r="N454" s="91"/>
      <c r="O454" s="92"/>
      <c r="P454" s="92"/>
    </row>
    <row r="455" spans="1:16" ht="19.2" x14ac:dyDescent="0.45">
      <c r="A455" s="34">
        <v>350</v>
      </c>
      <c r="B455" s="91"/>
      <c r="C455" s="91"/>
      <c r="D455" s="91"/>
      <c r="E455" s="91"/>
      <c r="F455" s="91"/>
      <c r="G455" s="92"/>
      <c r="H455" s="92"/>
      <c r="I455" s="93"/>
      <c r="J455" s="93"/>
      <c r="K455" s="93"/>
      <c r="M455" s="93"/>
      <c r="N455" s="91"/>
      <c r="O455" s="92"/>
      <c r="P455" s="92"/>
    </row>
    <row r="456" spans="1:16" ht="19.2" x14ac:dyDescent="0.45">
      <c r="A456" s="34">
        <v>351</v>
      </c>
      <c r="B456" s="91"/>
      <c r="C456" s="91"/>
      <c r="D456" s="91"/>
      <c r="E456" s="91"/>
      <c r="F456" s="91"/>
      <c r="G456" s="92"/>
      <c r="H456" s="92"/>
      <c r="I456" s="93"/>
      <c r="J456" s="93"/>
      <c r="K456" s="93"/>
      <c r="M456" s="93"/>
      <c r="N456" s="91"/>
      <c r="O456" s="92"/>
      <c r="P456" s="92"/>
    </row>
    <row r="457" spans="1:16" ht="19.2" x14ac:dyDescent="0.45">
      <c r="A457" s="34">
        <v>352</v>
      </c>
      <c r="B457" s="91"/>
      <c r="C457" s="91"/>
      <c r="D457" s="91"/>
      <c r="E457" s="91"/>
      <c r="F457" s="91"/>
      <c r="G457" s="92"/>
      <c r="H457" s="92"/>
      <c r="I457" s="93"/>
      <c r="J457" s="93"/>
      <c r="K457" s="93"/>
      <c r="M457" s="93"/>
      <c r="N457" s="91"/>
      <c r="O457" s="92"/>
      <c r="P457" s="92"/>
    </row>
    <row r="458" spans="1:16" ht="19.2" x14ac:dyDescent="0.45">
      <c r="A458" s="34">
        <v>353</v>
      </c>
      <c r="B458" s="91"/>
      <c r="C458" s="91"/>
      <c r="D458" s="91"/>
      <c r="E458" s="91"/>
      <c r="F458" s="91"/>
      <c r="G458" s="92"/>
      <c r="H458" s="92"/>
      <c r="I458" s="93"/>
      <c r="J458" s="93"/>
      <c r="K458" s="93"/>
      <c r="M458" s="93"/>
      <c r="N458" s="91"/>
      <c r="O458" s="92"/>
      <c r="P458" s="92"/>
    </row>
    <row r="459" spans="1:16" ht="19.2" x14ac:dyDescent="0.45">
      <c r="A459" s="34">
        <v>354</v>
      </c>
      <c r="B459" s="91"/>
      <c r="C459" s="91"/>
      <c r="D459" s="91"/>
      <c r="E459" s="91"/>
      <c r="F459" s="91"/>
      <c r="G459" s="92"/>
      <c r="H459" s="92"/>
      <c r="I459" s="93"/>
      <c r="J459" s="93"/>
      <c r="K459" s="93"/>
      <c r="M459" s="93"/>
      <c r="N459" s="91"/>
      <c r="O459" s="92"/>
      <c r="P459" s="92"/>
    </row>
    <row r="460" spans="1:16" ht="19.2" x14ac:dyDescent="0.45">
      <c r="A460" s="34">
        <v>355</v>
      </c>
      <c r="B460" s="91"/>
      <c r="C460" s="91"/>
      <c r="D460" s="91"/>
      <c r="E460" s="91"/>
      <c r="F460" s="91"/>
      <c r="G460" s="92"/>
      <c r="H460" s="92"/>
      <c r="I460" s="93"/>
      <c r="J460" s="93"/>
      <c r="K460" s="93"/>
      <c r="M460" s="93"/>
      <c r="N460" s="91"/>
      <c r="O460" s="92"/>
      <c r="P460" s="92"/>
    </row>
    <row r="461" spans="1:16" ht="19.2" x14ac:dyDescent="0.45">
      <c r="A461" s="34">
        <v>356</v>
      </c>
      <c r="B461" s="91"/>
      <c r="C461" s="91"/>
      <c r="D461" s="91"/>
      <c r="E461" s="91"/>
      <c r="F461" s="91"/>
      <c r="G461" s="92"/>
      <c r="H461" s="92"/>
      <c r="I461" s="93"/>
      <c r="J461" s="93"/>
      <c r="K461" s="93"/>
      <c r="M461" s="93"/>
      <c r="N461" s="91"/>
      <c r="O461" s="92"/>
      <c r="P461" s="92"/>
    </row>
    <row r="462" spans="1:16" ht="19.2" x14ac:dyDescent="0.45">
      <c r="A462" s="34">
        <v>357</v>
      </c>
      <c r="B462" s="91"/>
      <c r="C462" s="91"/>
      <c r="D462" s="91"/>
      <c r="E462" s="91"/>
      <c r="F462" s="91"/>
      <c r="G462" s="92"/>
      <c r="H462" s="92"/>
      <c r="I462" s="93"/>
      <c r="J462" s="93"/>
      <c r="K462" s="93"/>
      <c r="M462" s="93"/>
      <c r="N462" s="91"/>
      <c r="O462" s="92"/>
      <c r="P462" s="92"/>
    </row>
    <row r="463" spans="1:16" ht="19.2" x14ac:dyDescent="0.45">
      <c r="A463" s="34">
        <v>358</v>
      </c>
      <c r="B463" s="91"/>
      <c r="C463" s="91"/>
      <c r="D463" s="91"/>
      <c r="E463" s="91"/>
      <c r="F463" s="91"/>
      <c r="G463" s="92"/>
      <c r="H463" s="92"/>
      <c r="I463" s="93"/>
      <c r="J463" s="93"/>
      <c r="K463" s="93"/>
      <c r="M463" s="93"/>
      <c r="N463" s="91"/>
      <c r="O463" s="92"/>
      <c r="P463" s="92"/>
    </row>
    <row r="464" spans="1:16" ht="19.2" x14ac:dyDescent="0.45">
      <c r="A464" s="34">
        <v>359</v>
      </c>
      <c r="B464" s="91"/>
      <c r="C464" s="91"/>
      <c r="D464" s="91"/>
      <c r="E464" s="91"/>
      <c r="F464" s="91"/>
      <c r="G464" s="92"/>
      <c r="H464" s="92"/>
      <c r="I464" s="93"/>
      <c r="J464" s="93"/>
      <c r="K464" s="93"/>
      <c r="M464" s="93"/>
      <c r="N464" s="91"/>
      <c r="O464" s="92"/>
      <c r="P464" s="92"/>
    </row>
    <row r="465" spans="1:16" ht="19.2" x14ac:dyDescent="0.45">
      <c r="A465" s="34">
        <v>360</v>
      </c>
      <c r="B465" s="91"/>
      <c r="C465" s="91"/>
      <c r="D465" s="91"/>
      <c r="E465" s="91"/>
      <c r="F465" s="91"/>
      <c r="G465" s="92"/>
      <c r="H465" s="92"/>
      <c r="I465" s="93"/>
      <c r="J465" s="93"/>
      <c r="K465" s="93"/>
      <c r="M465" s="93"/>
      <c r="N465" s="91"/>
      <c r="O465" s="92"/>
      <c r="P465" s="92"/>
    </row>
    <row r="466" spans="1:16" ht="19.2" x14ac:dyDescent="0.45">
      <c r="A466" s="34">
        <v>361</v>
      </c>
      <c r="B466" s="91"/>
      <c r="C466" s="91"/>
      <c r="D466" s="91"/>
      <c r="E466" s="91"/>
      <c r="F466" s="91"/>
      <c r="G466" s="92"/>
      <c r="H466" s="92"/>
      <c r="I466" s="93"/>
      <c r="J466" s="93"/>
      <c r="K466" s="93"/>
      <c r="M466" s="93"/>
      <c r="N466" s="91"/>
      <c r="O466" s="92"/>
      <c r="P466" s="92"/>
    </row>
    <row r="467" spans="1:16" ht="19.2" x14ac:dyDescent="0.45">
      <c r="A467" s="34">
        <v>362</v>
      </c>
      <c r="B467" s="91"/>
      <c r="C467" s="91"/>
      <c r="D467" s="91"/>
      <c r="E467" s="91"/>
      <c r="F467" s="91"/>
      <c r="G467" s="92"/>
      <c r="H467" s="92"/>
      <c r="I467" s="93"/>
      <c r="J467" s="93"/>
      <c r="K467" s="93"/>
      <c r="M467" s="93"/>
      <c r="N467" s="91"/>
      <c r="O467" s="92"/>
      <c r="P467" s="92"/>
    </row>
    <row r="468" spans="1:16" ht="19.2" x14ac:dyDescent="0.45">
      <c r="A468" s="34">
        <v>363</v>
      </c>
      <c r="B468" s="91"/>
      <c r="C468" s="91"/>
      <c r="D468" s="91"/>
      <c r="E468" s="91"/>
      <c r="F468" s="91"/>
      <c r="G468" s="92"/>
      <c r="H468" s="92"/>
      <c r="I468" s="93"/>
      <c r="J468" s="93"/>
      <c r="K468" s="93"/>
      <c r="M468" s="93"/>
      <c r="N468" s="91"/>
      <c r="O468" s="92"/>
      <c r="P468" s="92"/>
    </row>
    <row r="469" spans="1:16" ht="19.2" x14ac:dyDescent="0.45">
      <c r="A469" s="34">
        <v>364</v>
      </c>
      <c r="B469" s="91"/>
      <c r="C469" s="91"/>
      <c r="D469" s="91"/>
      <c r="E469" s="91"/>
      <c r="F469" s="91"/>
      <c r="G469" s="92"/>
      <c r="H469" s="92"/>
      <c r="I469" s="93"/>
      <c r="J469" s="93"/>
      <c r="K469" s="93"/>
      <c r="M469" s="93"/>
      <c r="N469" s="91"/>
      <c r="O469" s="92"/>
      <c r="P469" s="92"/>
    </row>
    <row r="470" spans="1:16" ht="19.2" x14ac:dyDescent="0.45">
      <c r="A470" s="34">
        <v>365</v>
      </c>
      <c r="B470" s="91"/>
      <c r="C470" s="91"/>
      <c r="D470" s="91"/>
      <c r="E470" s="91"/>
      <c r="F470" s="91"/>
      <c r="G470" s="92"/>
      <c r="H470" s="92"/>
      <c r="I470" s="93"/>
      <c r="J470" s="93"/>
      <c r="K470" s="93"/>
      <c r="M470" s="93"/>
      <c r="N470" s="91"/>
      <c r="O470" s="92"/>
      <c r="P470" s="92"/>
    </row>
    <row r="471" spans="1:16" ht="19.2" x14ac:dyDescent="0.45">
      <c r="A471" s="34">
        <v>366</v>
      </c>
      <c r="B471" s="91"/>
      <c r="C471" s="91"/>
      <c r="D471" s="91"/>
      <c r="E471" s="91"/>
      <c r="F471" s="91"/>
      <c r="G471" s="92"/>
      <c r="H471" s="92"/>
      <c r="I471" s="93"/>
      <c r="J471" s="93"/>
      <c r="K471" s="93"/>
      <c r="M471" s="93"/>
      <c r="N471" s="91"/>
      <c r="O471" s="92"/>
      <c r="P471" s="92"/>
    </row>
    <row r="472" spans="1:16" ht="19.2" x14ac:dyDescent="0.45">
      <c r="A472" s="34">
        <v>367</v>
      </c>
      <c r="B472" s="91"/>
      <c r="C472" s="91"/>
      <c r="D472" s="91"/>
      <c r="E472" s="91"/>
      <c r="F472" s="91"/>
      <c r="G472" s="92"/>
      <c r="H472" s="92"/>
      <c r="I472" s="93"/>
      <c r="J472" s="93"/>
      <c r="K472" s="93"/>
      <c r="M472" s="93"/>
      <c r="N472" s="91"/>
      <c r="O472" s="92"/>
      <c r="P472" s="92"/>
    </row>
    <row r="473" spans="1:16" ht="19.2" x14ac:dyDescent="0.45">
      <c r="A473" s="34">
        <v>368</v>
      </c>
      <c r="B473" s="91"/>
      <c r="C473" s="91"/>
      <c r="D473" s="91"/>
      <c r="E473" s="91"/>
      <c r="F473" s="91"/>
      <c r="G473" s="92"/>
      <c r="H473" s="92"/>
      <c r="I473" s="93"/>
      <c r="J473" s="93"/>
      <c r="K473" s="93"/>
      <c r="M473" s="93"/>
      <c r="N473" s="91"/>
      <c r="O473" s="92"/>
      <c r="P473" s="92"/>
    </row>
    <row r="474" spans="1:16" ht="19.2" x14ac:dyDescent="0.45">
      <c r="A474" s="34">
        <v>369</v>
      </c>
      <c r="B474" s="91"/>
      <c r="C474" s="91"/>
      <c r="D474" s="91"/>
      <c r="E474" s="91"/>
      <c r="F474" s="91"/>
      <c r="G474" s="92"/>
      <c r="H474" s="92"/>
      <c r="I474" s="93"/>
      <c r="J474" s="93"/>
      <c r="K474" s="93"/>
      <c r="M474" s="93"/>
      <c r="N474" s="91"/>
      <c r="O474" s="92"/>
      <c r="P474" s="92"/>
    </row>
    <row r="475" spans="1:16" ht="19.2" x14ac:dyDescent="0.45">
      <c r="A475" s="34">
        <v>370</v>
      </c>
      <c r="B475" s="91"/>
      <c r="C475" s="91"/>
      <c r="D475" s="91"/>
      <c r="E475" s="91"/>
      <c r="F475" s="91"/>
      <c r="G475" s="92"/>
      <c r="H475" s="92"/>
      <c r="I475" s="93"/>
      <c r="J475" s="93"/>
      <c r="K475" s="93"/>
      <c r="M475" s="93"/>
      <c r="N475" s="91"/>
      <c r="O475" s="92"/>
      <c r="P475" s="92"/>
    </row>
    <row r="476" spans="1:16" ht="19.2" x14ac:dyDescent="0.45">
      <c r="A476" s="34">
        <v>371</v>
      </c>
      <c r="B476" s="91"/>
      <c r="C476" s="91"/>
      <c r="D476" s="91"/>
      <c r="E476" s="91"/>
      <c r="F476" s="91"/>
      <c r="G476" s="92"/>
      <c r="H476" s="92"/>
      <c r="I476" s="93"/>
      <c r="J476" s="93"/>
      <c r="K476" s="93"/>
      <c r="M476" s="93"/>
      <c r="N476" s="91"/>
      <c r="O476" s="92"/>
      <c r="P476" s="92"/>
    </row>
    <row r="477" spans="1:16" ht="19.2" x14ac:dyDescent="0.45">
      <c r="A477" s="34">
        <v>372</v>
      </c>
      <c r="B477" s="91"/>
      <c r="C477" s="91"/>
      <c r="D477" s="91"/>
      <c r="E477" s="91"/>
      <c r="F477" s="91"/>
      <c r="G477" s="92"/>
      <c r="H477" s="92"/>
      <c r="I477" s="93"/>
      <c r="J477" s="93"/>
      <c r="K477" s="93"/>
      <c r="M477" s="93"/>
      <c r="N477" s="91"/>
      <c r="O477" s="92"/>
      <c r="P477" s="92"/>
    </row>
    <row r="478" spans="1:16" ht="19.2" x14ac:dyDescent="0.45">
      <c r="A478" s="34">
        <v>373</v>
      </c>
      <c r="B478" s="91"/>
      <c r="C478" s="91"/>
      <c r="D478" s="91"/>
      <c r="E478" s="91"/>
      <c r="F478" s="91"/>
      <c r="G478" s="92"/>
      <c r="H478" s="92"/>
      <c r="I478" s="93"/>
      <c r="J478" s="93"/>
      <c r="K478" s="93"/>
      <c r="M478" s="93"/>
      <c r="N478" s="91"/>
      <c r="O478" s="92"/>
      <c r="P478" s="92"/>
    </row>
    <row r="479" spans="1:16" ht="19.2" x14ac:dyDescent="0.45">
      <c r="A479" s="34">
        <v>374</v>
      </c>
      <c r="B479" s="91"/>
      <c r="C479" s="91"/>
      <c r="D479" s="91"/>
      <c r="E479" s="91"/>
      <c r="F479" s="91"/>
      <c r="G479" s="92"/>
      <c r="H479" s="92"/>
      <c r="I479" s="93"/>
      <c r="J479" s="93"/>
      <c r="K479" s="93"/>
      <c r="M479" s="93"/>
      <c r="N479" s="91"/>
      <c r="O479" s="92"/>
      <c r="P479" s="92"/>
    </row>
    <row r="480" spans="1:16" ht="19.2" x14ac:dyDescent="0.45">
      <c r="A480" s="34">
        <v>375</v>
      </c>
      <c r="B480" s="91"/>
      <c r="C480" s="91"/>
      <c r="D480" s="91"/>
      <c r="E480" s="91"/>
      <c r="F480" s="91"/>
      <c r="G480" s="92"/>
      <c r="H480" s="92"/>
      <c r="I480" s="93"/>
      <c r="J480" s="93"/>
      <c r="K480" s="93"/>
      <c r="M480" s="93"/>
      <c r="N480" s="91"/>
      <c r="O480" s="92"/>
      <c r="P480" s="92"/>
    </row>
    <row r="481" spans="1:16" ht="19.2" x14ac:dyDescent="0.45">
      <c r="A481" s="34">
        <v>376</v>
      </c>
      <c r="B481" s="91"/>
      <c r="C481" s="91"/>
      <c r="D481" s="91"/>
      <c r="E481" s="91"/>
      <c r="F481" s="91"/>
      <c r="G481" s="92"/>
      <c r="H481" s="92"/>
      <c r="I481" s="93"/>
      <c r="J481" s="93"/>
      <c r="K481" s="93"/>
      <c r="M481" s="93"/>
      <c r="N481" s="91"/>
      <c r="O481" s="92"/>
      <c r="P481" s="92"/>
    </row>
    <row r="482" spans="1:16" ht="19.2" x14ac:dyDescent="0.45">
      <c r="A482" s="34">
        <v>377</v>
      </c>
      <c r="B482" s="91"/>
      <c r="C482" s="91"/>
      <c r="D482" s="91"/>
      <c r="E482" s="91"/>
      <c r="F482" s="91"/>
      <c r="G482" s="92"/>
      <c r="H482" s="92"/>
      <c r="I482" s="93"/>
      <c r="J482" s="93"/>
      <c r="K482" s="93"/>
      <c r="M482" s="93"/>
      <c r="N482" s="91"/>
      <c r="O482" s="92"/>
      <c r="P482" s="92"/>
    </row>
    <row r="483" spans="1:16" ht="19.2" x14ac:dyDescent="0.45">
      <c r="A483" s="34">
        <v>378</v>
      </c>
      <c r="B483" s="91"/>
      <c r="C483" s="91"/>
      <c r="D483" s="91"/>
      <c r="E483" s="91"/>
      <c r="F483" s="91"/>
      <c r="G483" s="92"/>
      <c r="H483" s="92"/>
      <c r="I483" s="93"/>
      <c r="J483" s="93"/>
      <c r="K483" s="93"/>
      <c r="M483" s="93"/>
      <c r="N483" s="91"/>
      <c r="O483" s="92"/>
      <c r="P483" s="92"/>
    </row>
    <row r="484" spans="1:16" ht="19.2" x14ac:dyDescent="0.45">
      <c r="A484" s="34">
        <v>379</v>
      </c>
      <c r="B484" s="91"/>
      <c r="C484" s="91"/>
      <c r="D484" s="91"/>
      <c r="E484" s="91"/>
      <c r="F484" s="91"/>
      <c r="G484" s="92"/>
      <c r="H484" s="92"/>
      <c r="I484" s="93"/>
      <c r="J484" s="93"/>
      <c r="K484" s="93"/>
      <c r="M484" s="93"/>
      <c r="N484" s="91"/>
      <c r="O484" s="92"/>
      <c r="P484" s="92"/>
    </row>
    <row r="485" spans="1:16" ht="19.2" x14ac:dyDescent="0.45">
      <c r="A485" s="34">
        <v>380</v>
      </c>
      <c r="B485" s="91"/>
      <c r="C485" s="91"/>
      <c r="D485" s="91"/>
      <c r="E485" s="91"/>
      <c r="F485" s="91"/>
      <c r="G485" s="92"/>
      <c r="H485" s="92"/>
      <c r="I485" s="93"/>
      <c r="J485" s="93"/>
      <c r="K485" s="93"/>
      <c r="M485" s="93"/>
      <c r="N485" s="91"/>
      <c r="O485" s="92"/>
      <c r="P485" s="92"/>
    </row>
    <row r="486" spans="1:16" ht="19.2" x14ac:dyDescent="0.45">
      <c r="A486" s="34">
        <v>381</v>
      </c>
      <c r="B486" s="91"/>
      <c r="C486" s="91"/>
      <c r="D486" s="91"/>
      <c r="E486" s="91"/>
      <c r="F486" s="91"/>
      <c r="G486" s="92"/>
      <c r="H486" s="92"/>
      <c r="I486" s="93"/>
      <c r="J486" s="93"/>
      <c r="K486" s="93"/>
      <c r="M486" s="93"/>
      <c r="N486" s="91"/>
      <c r="O486" s="92"/>
      <c r="P486" s="92"/>
    </row>
    <row r="487" spans="1:16" ht="19.2" x14ac:dyDescent="0.45">
      <c r="A487" s="34">
        <v>382</v>
      </c>
      <c r="B487" s="91"/>
      <c r="C487" s="91"/>
      <c r="D487" s="91"/>
      <c r="E487" s="91"/>
      <c r="F487" s="91"/>
      <c r="G487" s="92"/>
      <c r="H487" s="92"/>
      <c r="I487" s="93"/>
      <c r="J487" s="93"/>
      <c r="K487" s="93"/>
      <c r="M487" s="93"/>
      <c r="N487" s="91"/>
      <c r="O487" s="92"/>
      <c r="P487" s="92"/>
    </row>
    <row r="488" spans="1:16" ht="19.2" x14ac:dyDescent="0.45">
      <c r="A488" s="34">
        <v>383</v>
      </c>
      <c r="B488" s="91"/>
      <c r="C488" s="91"/>
      <c r="D488" s="91"/>
      <c r="E488" s="91"/>
      <c r="F488" s="91"/>
      <c r="G488" s="92"/>
      <c r="H488" s="92"/>
      <c r="I488" s="93"/>
      <c r="J488" s="93"/>
      <c r="K488" s="93"/>
      <c r="M488" s="93"/>
      <c r="N488" s="91"/>
      <c r="O488" s="92"/>
      <c r="P488" s="92"/>
    </row>
    <row r="489" spans="1:16" ht="19.2" x14ac:dyDescent="0.45">
      <c r="A489" s="34">
        <v>384</v>
      </c>
      <c r="B489" s="91"/>
      <c r="C489" s="91"/>
      <c r="D489" s="91"/>
      <c r="E489" s="91"/>
      <c r="F489" s="91"/>
      <c r="G489" s="92"/>
      <c r="H489" s="92"/>
      <c r="I489" s="93"/>
      <c r="J489" s="93"/>
      <c r="K489" s="93"/>
      <c r="M489" s="93"/>
      <c r="N489" s="91"/>
      <c r="O489" s="92"/>
      <c r="P489" s="92"/>
    </row>
    <row r="490" spans="1:16" ht="19.2" x14ac:dyDescent="0.45">
      <c r="A490" s="34">
        <v>385</v>
      </c>
      <c r="B490" s="91"/>
      <c r="C490" s="91"/>
      <c r="D490" s="91"/>
      <c r="E490" s="91"/>
      <c r="F490" s="91"/>
      <c r="G490" s="92"/>
      <c r="H490" s="92"/>
      <c r="I490" s="93"/>
      <c r="J490" s="93"/>
      <c r="K490" s="93"/>
      <c r="M490" s="93"/>
      <c r="N490" s="91"/>
      <c r="O490" s="92"/>
      <c r="P490" s="92"/>
    </row>
    <row r="491" spans="1:16" ht="19.2" x14ac:dyDescent="0.45">
      <c r="A491" s="34">
        <v>386</v>
      </c>
      <c r="B491" s="91"/>
      <c r="C491" s="91"/>
      <c r="D491" s="91"/>
      <c r="E491" s="91"/>
      <c r="F491" s="91"/>
      <c r="G491" s="92"/>
      <c r="H491" s="92"/>
      <c r="I491" s="93"/>
      <c r="J491" s="93"/>
      <c r="K491" s="93"/>
      <c r="M491" s="93"/>
      <c r="N491" s="91"/>
      <c r="O491" s="92"/>
      <c r="P491" s="92"/>
    </row>
    <row r="492" spans="1:16" ht="19.2" x14ac:dyDescent="0.45">
      <c r="A492" s="34">
        <v>387</v>
      </c>
      <c r="B492" s="91"/>
      <c r="C492" s="91"/>
      <c r="D492" s="91"/>
      <c r="E492" s="91"/>
      <c r="F492" s="91"/>
      <c r="G492" s="92"/>
      <c r="H492" s="92"/>
      <c r="I492" s="93"/>
      <c r="J492" s="93"/>
      <c r="K492" s="93"/>
      <c r="M492" s="93"/>
      <c r="N492" s="91"/>
      <c r="O492" s="92"/>
      <c r="P492" s="92"/>
    </row>
    <row r="493" spans="1:16" ht="19.2" x14ac:dyDescent="0.45">
      <c r="A493" s="34">
        <v>388</v>
      </c>
      <c r="B493" s="91"/>
      <c r="C493" s="91"/>
      <c r="D493" s="91"/>
      <c r="E493" s="91"/>
      <c r="F493" s="91"/>
      <c r="G493" s="92"/>
      <c r="H493" s="92"/>
      <c r="I493" s="93"/>
      <c r="J493" s="93"/>
      <c r="K493" s="93"/>
      <c r="M493" s="93"/>
      <c r="N493" s="91"/>
      <c r="O493" s="92"/>
      <c r="P493" s="92"/>
    </row>
    <row r="494" spans="1:16" ht="19.2" x14ac:dyDescent="0.45">
      <c r="A494" s="34">
        <v>389</v>
      </c>
      <c r="B494" s="91"/>
      <c r="C494" s="91"/>
      <c r="D494" s="91"/>
      <c r="E494" s="91"/>
      <c r="F494" s="91"/>
      <c r="G494" s="92"/>
      <c r="H494" s="92"/>
      <c r="I494" s="93"/>
      <c r="J494" s="93"/>
      <c r="K494" s="93"/>
      <c r="M494" s="93"/>
      <c r="N494" s="91"/>
      <c r="O494" s="92"/>
      <c r="P494" s="92"/>
    </row>
    <row r="495" spans="1:16" ht="19.2" x14ac:dyDescent="0.45">
      <c r="A495" s="34">
        <v>390</v>
      </c>
      <c r="B495" s="91"/>
      <c r="C495" s="91"/>
      <c r="D495" s="91"/>
      <c r="E495" s="91"/>
      <c r="F495" s="91"/>
      <c r="G495" s="92"/>
      <c r="H495" s="92"/>
      <c r="I495" s="93"/>
      <c r="J495" s="93"/>
      <c r="K495" s="93"/>
      <c r="M495" s="93"/>
      <c r="N495" s="91"/>
      <c r="O495" s="92"/>
      <c r="P495" s="92"/>
    </row>
    <row r="496" spans="1:16" ht="19.2" x14ac:dyDescent="0.45">
      <c r="A496" s="34">
        <v>391</v>
      </c>
      <c r="B496" s="91"/>
      <c r="C496" s="91"/>
      <c r="D496" s="91"/>
      <c r="E496" s="91"/>
      <c r="F496" s="91"/>
      <c r="G496" s="92"/>
      <c r="H496" s="92"/>
      <c r="I496" s="93"/>
      <c r="J496" s="93"/>
      <c r="K496" s="93"/>
      <c r="M496" s="93"/>
      <c r="N496" s="91"/>
      <c r="O496" s="92"/>
      <c r="P496" s="92"/>
    </row>
    <row r="497" spans="1:16" ht="19.2" x14ac:dyDescent="0.45">
      <c r="A497" s="34">
        <v>392</v>
      </c>
      <c r="B497" s="91"/>
      <c r="C497" s="91"/>
      <c r="D497" s="91"/>
      <c r="E497" s="91"/>
      <c r="F497" s="91"/>
      <c r="G497" s="92"/>
      <c r="H497" s="92"/>
      <c r="I497" s="93"/>
      <c r="J497" s="93"/>
      <c r="K497" s="93"/>
      <c r="M497" s="93"/>
      <c r="N497" s="91"/>
      <c r="O497" s="92"/>
      <c r="P497" s="92"/>
    </row>
    <row r="498" spans="1:16" ht="19.2" x14ac:dyDescent="0.45">
      <c r="A498" s="34">
        <v>393</v>
      </c>
      <c r="B498" s="91"/>
      <c r="C498" s="91"/>
      <c r="D498" s="91"/>
      <c r="E498" s="91"/>
      <c r="F498" s="91"/>
      <c r="G498" s="92"/>
      <c r="H498" s="92"/>
      <c r="I498" s="93"/>
      <c r="J498" s="93"/>
      <c r="K498" s="93"/>
      <c r="M498" s="93"/>
      <c r="N498" s="91"/>
      <c r="O498" s="92"/>
      <c r="P498" s="92"/>
    </row>
    <row r="499" spans="1:16" ht="19.2" x14ac:dyDescent="0.45">
      <c r="A499" s="34">
        <v>394</v>
      </c>
      <c r="B499" s="91"/>
      <c r="C499" s="91"/>
      <c r="D499" s="91"/>
      <c r="E499" s="91"/>
      <c r="F499" s="91"/>
      <c r="G499" s="92"/>
      <c r="H499" s="92"/>
      <c r="I499" s="93"/>
      <c r="J499" s="93"/>
      <c r="K499" s="93"/>
      <c r="M499" s="93"/>
      <c r="N499" s="91"/>
      <c r="O499" s="92"/>
      <c r="P499" s="92"/>
    </row>
    <row r="500" spans="1:16" ht="19.2" x14ac:dyDescent="0.45">
      <c r="A500" s="34">
        <v>395</v>
      </c>
      <c r="B500" s="91"/>
      <c r="C500" s="91"/>
      <c r="D500" s="91"/>
      <c r="E500" s="91"/>
      <c r="F500" s="91"/>
      <c r="G500" s="92"/>
      <c r="H500" s="92"/>
      <c r="I500" s="93"/>
      <c r="J500" s="93"/>
      <c r="K500" s="93"/>
      <c r="M500" s="93"/>
      <c r="N500" s="91"/>
      <c r="O500" s="92"/>
      <c r="P500" s="92"/>
    </row>
    <row r="501" spans="1:16" ht="19.2" x14ac:dyDescent="0.45">
      <c r="A501" s="34">
        <v>396</v>
      </c>
      <c r="B501" s="91"/>
      <c r="C501" s="91"/>
      <c r="D501" s="91"/>
      <c r="E501" s="91"/>
      <c r="F501" s="91"/>
      <c r="G501" s="92"/>
      <c r="H501" s="92"/>
      <c r="I501" s="93"/>
      <c r="J501" s="93"/>
      <c r="K501" s="93"/>
      <c r="M501" s="93"/>
      <c r="N501" s="91"/>
      <c r="O501" s="92"/>
      <c r="P501" s="92"/>
    </row>
    <row r="502" spans="1:16" ht="19.2" x14ac:dyDescent="0.45">
      <c r="A502" s="34">
        <v>397</v>
      </c>
      <c r="B502" s="91"/>
      <c r="C502" s="91"/>
      <c r="D502" s="91"/>
      <c r="E502" s="91"/>
      <c r="F502" s="91"/>
      <c r="G502" s="92"/>
      <c r="H502" s="92"/>
      <c r="I502" s="93"/>
      <c r="J502" s="93"/>
      <c r="K502" s="93"/>
      <c r="M502" s="93"/>
      <c r="N502" s="91"/>
      <c r="O502" s="92"/>
      <c r="P502" s="92"/>
    </row>
    <row r="503" spans="1:16" ht="19.2" x14ac:dyDescent="0.45">
      <c r="A503" s="34">
        <v>398</v>
      </c>
      <c r="B503" s="91"/>
      <c r="C503" s="91"/>
      <c r="D503" s="91"/>
      <c r="E503" s="91"/>
      <c r="F503" s="91"/>
      <c r="G503" s="92"/>
      <c r="H503" s="92"/>
      <c r="I503" s="93"/>
      <c r="J503" s="93"/>
      <c r="K503" s="93"/>
      <c r="M503" s="93"/>
      <c r="N503" s="91"/>
      <c r="O503" s="92"/>
      <c r="P503" s="92"/>
    </row>
    <row r="504" spans="1:16" ht="19.2" x14ac:dyDescent="0.45">
      <c r="A504" s="34">
        <v>399</v>
      </c>
      <c r="B504" s="91"/>
      <c r="C504" s="91"/>
      <c r="D504" s="91"/>
      <c r="E504" s="91"/>
      <c r="F504" s="91"/>
      <c r="G504" s="92"/>
      <c r="H504" s="92"/>
      <c r="I504" s="93"/>
      <c r="J504" s="93"/>
      <c r="K504" s="93"/>
      <c r="M504" s="93"/>
      <c r="N504" s="91"/>
      <c r="O504" s="92"/>
      <c r="P504" s="92"/>
    </row>
    <row r="505" spans="1:16" ht="19.2" x14ac:dyDescent="0.45">
      <c r="A505" s="34">
        <v>400</v>
      </c>
      <c r="B505" s="91"/>
      <c r="C505" s="91"/>
      <c r="D505" s="91"/>
      <c r="E505" s="91"/>
      <c r="F505" s="91"/>
      <c r="G505" s="92"/>
      <c r="H505" s="92"/>
      <c r="I505" s="93"/>
      <c r="J505" s="93"/>
      <c r="K505" s="93"/>
      <c r="M505" s="93"/>
      <c r="N505" s="91"/>
      <c r="O505" s="92"/>
      <c r="P505" s="92"/>
    </row>
    <row r="506" spans="1:16" ht="19.2" x14ac:dyDescent="0.45">
      <c r="A506" s="34">
        <v>401</v>
      </c>
      <c r="B506" s="91"/>
      <c r="C506" s="91"/>
      <c r="D506" s="91"/>
      <c r="E506" s="91"/>
      <c r="F506" s="91"/>
      <c r="G506" s="92"/>
      <c r="H506" s="92"/>
      <c r="I506" s="93"/>
      <c r="J506" s="93"/>
      <c r="K506" s="93"/>
      <c r="M506" s="93"/>
      <c r="N506" s="91"/>
      <c r="O506" s="92"/>
      <c r="P506" s="92"/>
    </row>
    <row r="507" spans="1:16" ht="19.2" x14ac:dyDescent="0.45">
      <c r="A507" s="34">
        <v>402</v>
      </c>
      <c r="B507" s="91"/>
      <c r="C507" s="91"/>
      <c r="D507" s="91"/>
      <c r="E507" s="91"/>
      <c r="F507" s="91"/>
      <c r="G507" s="92"/>
      <c r="H507" s="92"/>
      <c r="I507" s="93"/>
      <c r="J507" s="93"/>
      <c r="K507" s="93"/>
      <c r="M507" s="93"/>
      <c r="N507" s="91"/>
      <c r="O507" s="92"/>
      <c r="P507" s="92"/>
    </row>
    <row r="508" spans="1:16" ht="19.2" x14ac:dyDescent="0.45">
      <c r="A508" s="34">
        <v>403</v>
      </c>
      <c r="B508" s="91"/>
      <c r="C508" s="91"/>
      <c r="D508" s="91"/>
      <c r="E508" s="91"/>
      <c r="F508" s="91"/>
      <c r="G508" s="92"/>
      <c r="H508" s="92"/>
      <c r="I508" s="93"/>
      <c r="J508" s="93"/>
      <c r="K508" s="93"/>
      <c r="M508" s="93"/>
      <c r="N508" s="91"/>
      <c r="O508" s="92"/>
      <c r="P508" s="92"/>
    </row>
    <row r="509" spans="1:16" ht="19.2" x14ac:dyDescent="0.45">
      <c r="A509" s="34">
        <v>404</v>
      </c>
      <c r="B509" s="91"/>
      <c r="C509" s="91"/>
      <c r="D509" s="91"/>
      <c r="E509" s="91"/>
      <c r="F509" s="91"/>
      <c r="G509" s="92"/>
      <c r="H509" s="92"/>
      <c r="I509" s="93"/>
      <c r="J509" s="93"/>
      <c r="K509" s="93"/>
      <c r="M509" s="93"/>
      <c r="N509" s="91"/>
      <c r="O509" s="92"/>
      <c r="P509" s="92"/>
    </row>
    <row r="510" spans="1:16" ht="19.2" x14ac:dyDescent="0.45">
      <c r="A510" s="34">
        <v>405</v>
      </c>
      <c r="B510" s="91"/>
      <c r="C510" s="91"/>
      <c r="D510" s="91"/>
      <c r="E510" s="91"/>
      <c r="F510" s="91"/>
      <c r="G510" s="92"/>
      <c r="H510" s="92"/>
      <c r="I510" s="93"/>
      <c r="J510" s="93"/>
      <c r="K510" s="93"/>
      <c r="M510" s="93"/>
      <c r="N510" s="91"/>
      <c r="O510" s="92"/>
      <c r="P510" s="92"/>
    </row>
    <row r="511" spans="1:16" ht="19.2" x14ac:dyDescent="0.45">
      <c r="A511" s="34">
        <v>406</v>
      </c>
      <c r="B511" s="91"/>
      <c r="C511" s="91"/>
      <c r="D511" s="91"/>
      <c r="E511" s="91"/>
      <c r="F511" s="91"/>
      <c r="G511" s="92"/>
      <c r="H511" s="92"/>
      <c r="I511" s="93"/>
      <c r="J511" s="93"/>
      <c r="K511" s="93"/>
      <c r="M511" s="93"/>
      <c r="N511" s="91"/>
      <c r="O511" s="92"/>
      <c r="P511" s="92"/>
    </row>
    <row r="512" spans="1:16" ht="19.2" x14ac:dyDescent="0.45">
      <c r="A512" s="34">
        <v>407</v>
      </c>
      <c r="B512" s="91"/>
      <c r="C512" s="91"/>
      <c r="D512" s="91"/>
      <c r="E512" s="91"/>
      <c r="F512" s="91"/>
      <c r="G512" s="92"/>
      <c r="H512" s="92"/>
      <c r="I512" s="93"/>
      <c r="J512" s="93"/>
      <c r="K512" s="93"/>
      <c r="M512" s="93"/>
      <c r="N512" s="91"/>
      <c r="O512" s="92"/>
      <c r="P512" s="92"/>
    </row>
    <row r="513" spans="1:16" ht="19.2" x14ac:dyDescent="0.45">
      <c r="A513" s="34">
        <v>408</v>
      </c>
      <c r="B513" s="91"/>
      <c r="C513" s="91"/>
      <c r="D513" s="91"/>
      <c r="E513" s="91"/>
      <c r="F513" s="91"/>
      <c r="G513" s="92"/>
      <c r="H513" s="92"/>
      <c r="I513" s="93"/>
      <c r="J513" s="93"/>
      <c r="K513" s="93"/>
      <c r="M513" s="93"/>
      <c r="N513" s="91"/>
      <c r="O513" s="92"/>
      <c r="P513" s="92"/>
    </row>
    <row r="514" spans="1:16" ht="19.2" x14ac:dyDescent="0.45">
      <c r="A514" s="34">
        <v>409</v>
      </c>
      <c r="B514" s="91"/>
      <c r="C514" s="91"/>
      <c r="D514" s="91"/>
      <c r="E514" s="91"/>
      <c r="F514" s="91"/>
      <c r="G514" s="92"/>
      <c r="H514" s="92"/>
      <c r="I514" s="93"/>
      <c r="J514" s="93"/>
      <c r="K514" s="93"/>
      <c r="M514" s="93"/>
      <c r="N514" s="91"/>
      <c r="O514" s="92"/>
      <c r="P514" s="92"/>
    </row>
    <row r="515" spans="1:16" ht="19.2" x14ac:dyDescent="0.45">
      <c r="A515" s="34">
        <v>410</v>
      </c>
      <c r="B515" s="91"/>
      <c r="C515" s="91"/>
      <c r="D515" s="91"/>
      <c r="E515" s="91"/>
      <c r="F515" s="91"/>
      <c r="G515" s="92"/>
      <c r="H515" s="92"/>
      <c r="I515" s="93"/>
      <c r="J515" s="93"/>
      <c r="K515" s="93"/>
      <c r="M515" s="93"/>
      <c r="N515" s="91"/>
      <c r="O515" s="92"/>
      <c r="P515" s="92"/>
    </row>
    <row r="516" spans="1:16" ht="19.2" x14ac:dyDescent="0.45">
      <c r="A516" s="34">
        <v>411</v>
      </c>
      <c r="B516" s="91"/>
      <c r="C516" s="91"/>
      <c r="D516" s="91"/>
      <c r="E516" s="91"/>
      <c r="F516" s="91"/>
      <c r="G516" s="92"/>
      <c r="H516" s="92"/>
      <c r="I516" s="93"/>
      <c r="J516" s="93"/>
      <c r="K516" s="93"/>
      <c r="M516" s="93"/>
      <c r="N516" s="91"/>
      <c r="O516" s="92"/>
      <c r="P516" s="92"/>
    </row>
    <row r="517" spans="1:16" ht="19.2" x14ac:dyDescent="0.45">
      <c r="A517" s="34">
        <v>412</v>
      </c>
      <c r="B517" s="91"/>
      <c r="C517" s="91"/>
      <c r="D517" s="91"/>
      <c r="E517" s="91"/>
      <c r="F517" s="91"/>
      <c r="G517" s="92"/>
      <c r="H517" s="92"/>
      <c r="I517" s="93"/>
      <c r="J517" s="93"/>
      <c r="K517" s="93"/>
      <c r="M517" s="93"/>
      <c r="N517" s="91"/>
      <c r="O517" s="92"/>
      <c r="P517" s="92"/>
    </row>
    <row r="518" spans="1:16" ht="19.2" x14ac:dyDescent="0.45">
      <c r="A518" s="34">
        <v>413</v>
      </c>
      <c r="B518" s="91"/>
      <c r="C518" s="91"/>
      <c r="D518" s="91"/>
      <c r="E518" s="91"/>
      <c r="F518" s="91"/>
      <c r="G518" s="92"/>
      <c r="H518" s="92"/>
      <c r="I518" s="93"/>
      <c r="J518" s="93"/>
      <c r="K518" s="93"/>
      <c r="M518" s="93"/>
      <c r="N518" s="91"/>
      <c r="O518" s="92"/>
      <c r="P518" s="92"/>
    </row>
    <row r="519" spans="1:16" ht="19.2" x14ac:dyDescent="0.45">
      <c r="A519" s="34">
        <v>414</v>
      </c>
      <c r="B519" s="91"/>
      <c r="C519" s="91"/>
      <c r="D519" s="91"/>
      <c r="E519" s="91"/>
      <c r="F519" s="91"/>
      <c r="G519" s="92"/>
      <c r="H519" s="92"/>
      <c r="I519" s="93"/>
      <c r="J519" s="93"/>
      <c r="K519" s="93"/>
      <c r="M519" s="93"/>
      <c r="N519" s="91"/>
      <c r="O519" s="92"/>
      <c r="P519" s="92"/>
    </row>
    <row r="520" spans="1:16" ht="19.2" x14ac:dyDescent="0.45">
      <c r="A520" s="34">
        <v>415</v>
      </c>
      <c r="B520" s="91"/>
      <c r="C520" s="91"/>
      <c r="D520" s="91"/>
      <c r="E520" s="91"/>
      <c r="F520" s="91"/>
      <c r="G520" s="92"/>
      <c r="H520" s="92"/>
      <c r="I520" s="93"/>
      <c r="J520" s="93"/>
      <c r="K520" s="93"/>
      <c r="M520" s="93"/>
      <c r="N520" s="91"/>
      <c r="O520" s="92"/>
      <c r="P520" s="92"/>
    </row>
    <row r="521" spans="1:16" ht="19.2" x14ac:dyDescent="0.45">
      <c r="A521" s="34">
        <v>416</v>
      </c>
      <c r="B521" s="91"/>
      <c r="C521" s="91"/>
      <c r="D521" s="91"/>
      <c r="E521" s="91"/>
      <c r="F521" s="91"/>
      <c r="G521" s="92"/>
      <c r="H521" s="92"/>
      <c r="I521" s="93"/>
      <c r="J521" s="93"/>
      <c r="K521" s="93"/>
      <c r="M521" s="93"/>
      <c r="N521" s="91"/>
      <c r="O521" s="92"/>
      <c r="P521" s="92"/>
    </row>
    <row r="522" spans="1:16" ht="19.2" x14ac:dyDescent="0.45">
      <c r="A522" s="34">
        <v>417</v>
      </c>
      <c r="B522" s="91"/>
      <c r="C522" s="91"/>
      <c r="D522" s="91"/>
      <c r="E522" s="91"/>
      <c r="F522" s="91"/>
      <c r="G522" s="92"/>
      <c r="H522" s="92"/>
      <c r="I522" s="93"/>
      <c r="J522" s="93"/>
      <c r="K522" s="93"/>
      <c r="M522" s="93"/>
      <c r="N522" s="91"/>
      <c r="O522" s="92"/>
      <c r="P522" s="92"/>
    </row>
    <row r="523" spans="1:16" ht="19.2" x14ac:dyDescent="0.45">
      <c r="A523" s="34">
        <v>418</v>
      </c>
      <c r="B523" s="91"/>
      <c r="C523" s="91"/>
      <c r="D523" s="91"/>
      <c r="E523" s="91"/>
      <c r="F523" s="91"/>
      <c r="G523" s="92"/>
      <c r="H523" s="92"/>
      <c r="I523" s="93"/>
      <c r="J523" s="93"/>
      <c r="K523" s="93"/>
      <c r="M523" s="93"/>
      <c r="N523" s="91"/>
      <c r="O523" s="92"/>
      <c r="P523" s="92"/>
    </row>
    <row r="524" spans="1:16" ht="19.2" x14ac:dyDescent="0.45">
      <c r="A524" s="34">
        <v>419</v>
      </c>
      <c r="B524" s="91"/>
      <c r="C524" s="91"/>
      <c r="D524" s="91"/>
      <c r="E524" s="91"/>
      <c r="F524" s="91"/>
      <c r="G524" s="92"/>
      <c r="H524" s="92"/>
      <c r="I524" s="93"/>
      <c r="J524" s="93"/>
      <c r="K524" s="93"/>
      <c r="M524" s="93"/>
      <c r="N524" s="91"/>
      <c r="O524" s="92"/>
      <c r="P524" s="92"/>
    </row>
    <row r="525" spans="1:16" ht="19.2" x14ac:dyDescent="0.45">
      <c r="A525" s="34">
        <v>420</v>
      </c>
      <c r="B525" s="91"/>
      <c r="C525" s="91"/>
      <c r="D525" s="91"/>
      <c r="E525" s="91"/>
      <c r="F525" s="91"/>
      <c r="G525" s="92"/>
      <c r="H525" s="92"/>
      <c r="I525" s="93"/>
      <c r="J525" s="93"/>
      <c r="K525" s="93"/>
      <c r="M525" s="93"/>
      <c r="N525" s="91"/>
      <c r="O525" s="92"/>
      <c r="P525" s="92"/>
    </row>
    <row r="526" spans="1:16" ht="19.2" x14ac:dyDescent="0.45">
      <c r="A526" s="34">
        <v>421</v>
      </c>
      <c r="B526" s="91"/>
      <c r="C526" s="91"/>
      <c r="D526" s="91"/>
      <c r="E526" s="91"/>
      <c r="F526" s="91"/>
      <c r="G526" s="92"/>
      <c r="H526" s="92"/>
      <c r="I526" s="93"/>
      <c r="J526" s="93"/>
      <c r="K526" s="93"/>
      <c r="M526" s="93"/>
      <c r="N526" s="91"/>
      <c r="O526" s="92"/>
      <c r="P526" s="92"/>
    </row>
    <row r="527" spans="1:16" ht="19.2" x14ac:dyDescent="0.45">
      <c r="A527" s="34">
        <v>422</v>
      </c>
      <c r="B527" s="91"/>
      <c r="C527" s="91"/>
      <c r="D527" s="91"/>
      <c r="E527" s="91"/>
      <c r="F527" s="91"/>
      <c r="G527" s="92"/>
      <c r="H527" s="92"/>
      <c r="I527" s="93"/>
      <c r="J527" s="93"/>
      <c r="K527" s="93"/>
      <c r="M527" s="93"/>
      <c r="N527" s="91"/>
      <c r="O527" s="92"/>
      <c r="P527" s="92"/>
    </row>
    <row r="528" spans="1:16" ht="19.2" x14ac:dyDescent="0.45">
      <c r="A528" s="34">
        <v>423</v>
      </c>
      <c r="B528" s="91"/>
      <c r="C528" s="91"/>
      <c r="D528" s="91"/>
      <c r="E528" s="91"/>
      <c r="F528" s="91"/>
      <c r="G528" s="92"/>
      <c r="H528" s="92"/>
      <c r="I528" s="93"/>
      <c r="J528" s="93"/>
      <c r="K528" s="93"/>
      <c r="M528" s="93"/>
      <c r="N528" s="91"/>
      <c r="O528" s="92"/>
      <c r="P528" s="92"/>
    </row>
    <row r="529" spans="1:16" ht="19.2" x14ac:dyDescent="0.45">
      <c r="A529" s="34">
        <v>424</v>
      </c>
      <c r="B529" s="91"/>
      <c r="C529" s="91"/>
      <c r="D529" s="91"/>
      <c r="E529" s="91"/>
      <c r="F529" s="91"/>
      <c r="G529" s="92"/>
      <c r="H529" s="92"/>
      <c r="I529" s="93"/>
      <c r="J529" s="93"/>
      <c r="K529" s="93"/>
      <c r="M529" s="93"/>
      <c r="N529" s="91"/>
      <c r="O529" s="92"/>
      <c r="P529" s="92"/>
    </row>
    <row r="530" spans="1:16" ht="19.2" x14ac:dyDescent="0.45">
      <c r="A530" s="34">
        <v>425</v>
      </c>
      <c r="B530" s="91"/>
      <c r="C530" s="91"/>
      <c r="D530" s="91"/>
      <c r="E530" s="91"/>
      <c r="F530" s="91"/>
      <c r="G530" s="92"/>
      <c r="H530" s="92"/>
      <c r="I530" s="93"/>
      <c r="J530" s="93"/>
      <c r="K530" s="93"/>
      <c r="M530" s="93"/>
      <c r="N530" s="91"/>
      <c r="O530" s="92"/>
      <c r="P530" s="92"/>
    </row>
    <row r="531" spans="1:16" ht="19.2" x14ac:dyDescent="0.45">
      <c r="A531" s="34">
        <v>426</v>
      </c>
      <c r="B531" s="91"/>
      <c r="C531" s="91"/>
      <c r="D531" s="91"/>
      <c r="E531" s="91"/>
      <c r="F531" s="91"/>
      <c r="G531" s="92"/>
      <c r="H531" s="92"/>
      <c r="I531" s="93"/>
      <c r="J531" s="93"/>
      <c r="K531" s="93"/>
      <c r="M531" s="93"/>
      <c r="N531" s="91"/>
      <c r="O531" s="92"/>
      <c r="P531" s="92"/>
    </row>
    <row r="532" spans="1:16" ht="19.2" x14ac:dyDescent="0.45">
      <c r="A532" s="34">
        <v>427</v>
      </c>
      <c r="B532" s="91"/>
      <c r="C532" s="91"/>
      <c r="D532" s="91"/>
      <c r="E532" s="91"/>
      <c r="F532" s="91"/>
      <c r="G532" s="92"/>
      <c r="H532" s="92"/>
      <c r="I532" s="93"/>
      <c r="J532" s="93"/>
      <c r="K532" s="93"/>
      <c r="M532" s="93"/>
      <c r="N532" s="91"/>
      <c r="O532" s="92"/>
      <c r="P532" s="92"/>
    </row>
    <row r="533" spans="1:16" ht="19.2" x14ac:dyDescent="0.45">
      <c r="A533" s="34">
        <v>428</v>
      </c>
      <c r="B533" s="91"/>
      <c r="C533" s="91"/>
      <c r="D533" s="91"/>
      <c r="E533" s="91"/>
      <c r="F533" s="91"/>
      <c r="G533" s="92"/>
      <c r="H533" s="92"/>
      <c r="I533" s="93"/>
      <c r="J533" s="93"/>
      <c r="K533" s="93"/>
      <c r="M533" s="93"/>
      <c r="N533" s="91"/>
      <c r="O533" s="92"/>
      <c r="P533" s="92"/>
    </row>
    <row r="534" spans="1:16" ht="19.2" x14ac:dyDescent="0.45">
      <c r="A534" s="34">
        <v>429</v>
      </c>
      <c r="B534" s="91"/>
      <c r="C534" s="91"/>
      <c r="D534" s="91"/>
      <c r="E534" s="91"/>
      <c r="F534" s="91"/>
      <c r="G534" s="92"/>
      <c r="H534" s="92"/>
      <c r="I534" s="93"/>
      <c r="J534" s="93"/>
      <c r="K534" s="93"/>
      <c r="M534" s="93"/>
      <c r="N534" s="91"/>
      <c r="O534" s="92"/>
      <c r="P534" s="92"/>
    </row>
    <row r="535" spans="1:16" ht="19.2" x14ac:dyDescent="0.45">
      <c r="A535" s="34">
        <v>430</v>
      </c>
      <c r="B535" s="91"/>
      <c r="C535" s="91"/>
      <c r="D535" s="91"/>
      <c r="E535" s="91"/>
      <c r="F535" s="91"/>
      <c r="G535" s="92"/>
      <c r="H535" s="92"/>
      <c r="I535" s="93"/>
      <c r="J535" s="93"/>
      <c r="K535" s="93"/>
      <c r="M535" s="93"/>
      <c r="N535" s="91"/>
      <c r="O535" s="92"/>
      <c r="P535" s="92"/>
    </row>
    <row r="536" spans="1:16" ht="19.2" x14ac:dyDescent="0.45">
      <c r="A536" s="34">
        <v>431</v>
      </c>
      <c r="B536" s="91"/>
      <c r="C536" s="91"/>
      <c r="D536" s="91"/>
      <c r="E536" s="91"/>
      <c r="F536" s="91"/>
      <c r="G536" s="92"/>
      <c r="H536" s="92"/>
      <c r="I536" s="93"/>
      <c r="J536" s="93"/>
      <c r="K536" s="93"/>
      <c r="M536" s="93"/>
      <c r="N536" s="91"/>
      <c r="O536" s="92"/>
      <c r="P536" s="92"/>
    </row>
    <row r="537" spans="1:16" ht="19.2" x14ac:dyDescent="0.45">
      <c r="A537" s="34">
        <v>432</v>
      </c>
      <c r="B537" s="91"/>
      <c r="C537" s="91"/>
      <c r="D537" s="91"/>
      <c r="E537" s="91"/>
      <c r="F537" s="91"/>
      <c r="G537" s="92"/>
      <c r="H537" s="92"/>
      <c r="I537" s="93"/>
      <c r="J537" s="93"/>
      <c r="K537" s="93"/>
      <c r="M537" s="93"/>
      <c r="N537" s="91"/>
      <c r="O537" s="92"/>
      <c r="P537" s="92"/>
    </row>
    <row r="538" spans="1:16" ht="19.2" x14ac:dyDescent="0.45">
      <c r="A538" s="34">
        <v>433</v>
      </c>
      <c r="B538" s="91"/>
      <c r="C538" s="91"/>
      <c r="D538" s="91"/>
      <c r="E538" s="91"/>
      <c r="F538" s="91"/>
      <c r="G538" s="92"/>
      <c r="H538" s="92"/>
      <c r="I538" s="93"/>
      <c r="J538" s="93"/>
      <c r="K538" s="93"/>
      <c r="M538" s="93"/>
      <c r="N538" s="91"/>
      <c r="O538" s="92"/>
      <c r="P538" s="92"/>
    </row>
    <row r="539" spans="1:16" ht="19.2" x14ac:dyDescent="0.45">
      <c r="A539" s="34">
        <v>434</v>
      </c>
      <c r="B539" s="91"/>
      <c r="C539" s="91"/>
      <c r="D539" s="91"/>
      <c r="E539" s="91"/>
      <c r="F539" s="91"/>
      <c r="G539" s="92"/>
      <c r="H539" s="92"/>
      <c r="I539" s="93"/>
      <c r="J539" s="93"/>
      <c r="K539" s="93"/>
      <c r="M539" s="93"/>
      <c r="N539" s="91"/>
      <c r="O539" s="92"/>
      <c r="P539" s="92"/>
    </row>
    <row r="540" spans="1:16" ht="19.2" x14ac:dyDescent="0.45">
      <c r="A540" s="34">
        <v>435</v>
      </c>
      <c r="B540" s="91"/>
      <c r="C540" s="91"/>
      <c r="D540" s="91"/>
      <c r="E540" s="91"/>
      <c r="F540" s="91"/>
      <c r="G540" s="92"/>
      <c r="H540" s="92"/>
      <c r="I540" s="93"/>
      <c r="J540" s="93"/>
      <c r="K540" s="93"/>
      <c r="M540" s="93"/>
      <c r="N540" s="91"/>
      <c r="O540" s="92"/>
      <c r="P540" s="92"/>
    </row>
    <row r="541" spans="1:16" ht="19.2" x14ac:dyDescent="0.45">
      <c r="A541" s="34">
        <v>436</v>
      </c>
      <c r="B541" s="91"/>
      <c r="C541" s="91"/>
      <c r="D541" s="91"/>
      <c r="E541" s="91"/>
      <c r="F541" s="91"/>
      <c r="G541" s="92"/>
      <c r="H541" s="92"/>
      <c r="I541" s="93"/>
      <c r="J541" s="93"/>
      <c r="K541" s="93"/>
      <c r="M541" s="93"/>
      <c r="N541" s="91"/>
      <c r="O541" s="92"/>
      <c r="P541" s="92"/>
    </row>
    <row r="542" spans="1:16" ht="19.2" x14ac:dyDescent="0.45">
      <c r="A542" s="34">
        <v>437</v>
      </c>
      <c r="B542" s="91"/>
      <c r="C542" s="91"/>
      <c r="D542" s="91"/>
      <c r="E542" s="91"/>
      <c r="F542" s="91"/>
      <c r="G542" s="92"/>
      <c r="H542" s="92"/>
      <c r="I542" s="93"/>
      <c r="J542" s="93"/>
      <c r="K542" s="93"/>
      <c r="M542" s="93"/>
      <c r="N542" s="91"/>
      <c r="O542" s="92"/>
      <c r="P542" s="92"/>
    </row>
    <row r="543" spans="1:16" ht="19.2" x14ac:dyDescent="0.45">
      <c r="A543" s="34">
        <v>438</v>
      </c>
      <c r="B543" s="91"/>
      <c r="C543" s="91"/>
      <c r="D543" s="91"/>
      <c r="E543" s="91"/>
      <c r="F543" s="91"/>
      <c r="G543" s="92"/>
      <c r="H543" s="92"/>
      <c r="I543" s="93"/>
      <c r="J543" s="93"/>
      <c r="K543" s="93"/>
      <c r="M543" s="93"/>
      <c r="N543" s="91"/>
      <c r="O543" s="92"/>
      <c r="P543" s="92"/>
    </row>
    <row r="544" spans="1:16" ht="19.2" x14ac:dyDescent="0.45">
      <c r="A544" s="34">
        <v>439</v>
      </c>
      <c r="B544" s="91"/>
      <c r="C544" s="91"/>
      <c r="D544" s="91"/>
      <c r="E544" s="91"/>
      <c r="F544" s="91"/>
      <c r="G544" s="92"/>
      <c r="H544" s="92"/>
      <c r="I544" s="93"/>
      <c r="J544" s="93"/>
      <c r="K544" s="93"/>
      <c r="M544" s="93"/>
      <c r="N544" s="91"/>
      <c r="O544" s="92"/>
      <c r="P544" s="92"/>
    </row>
    <row r="545" spans="1:16" ht="19.2" x14ac:dyDescent="0.45">
      <c r="A545" s="34">
        <v>440</v>
      </c>
      <c r="B545" s="91"/>
      <c r="C545" s="91"/>
      <c r="D545" s="91"/>
      <c r="E545" s="91"/>
      <c r="F545" s="91"/>
      <c r="G545" s="92"/>
      <c r="H545" s="92"/>
      <c r="I545" s="93"/>
      <c r="J545" s="93"/>
      <c r="K545" s="93"/>
      <c r="M545" s="93"/>
      <c r="N545" s="91"/>
      <c r="O545" s="92"/>
      <c r="P545" s="92"/>
    </row>
    <row r="546" spans="1:16" ht="19.2" x14ac:dyDescent="0.45">
      <c r="A546" s="34">
        <v>441</v>
      </c>
      <c r="B546" s="91"/>
      <c r="C546" s="91"/>
      <c r="D546" s="91"/>
      <c r="E546" s="91"/>
      <c r="F546" s="91"/>
      <c r="G546" s="92"/>
      <c r="H546" s="92"/>
      <c r="I546" s="93"/>
      <c r="J546" s="93"/>
      <c r="K546" s="93"/>
      <c r="M546" s="93"/>
      <c r="N546" s="91"/>
      <c r="O546" s="92"/>
      <c r="P546" s="92"/>
    </row>
    <row r="547" spans="1:16" ht="19.2" x14ac:dyDescent="0.45">
      <c r="A547" s="34">
        <v>442</v>
      </c>
      <c r="B547" s="91"/>
      <c r="C547" s="91"/>
      <c r="D547" s="91"/>
      <c r="E547" s="91"/>
      <c r="F547" s="91"/>
      <c r="G547" s="92"/>
      <c r="H547" s="92"/>
      <c r="I547" s="93"/>
      <c r="J547" s="93"/>
      <c r="K547" s="93"/>
      <c r="M547" s="93"/>
      <c r="N547" s="91"/>
      <c r="O547" s="92"/>
      <c r="P547" s="92"/>
    </row>
    <row r="548" spans="1:16" ht="19.2" x14ac:dyDescent="0.45">
      <c r="A548" s="34">
        <v>443</v>
      </c>
      <c r="B548" s="91"/>
      <c r="C548" s="91"/>
      <c r="D548" s="91"/>
      <c r="E548" s="91"/>
      <c r="F548" s="91"/>
      <c r="G548" s="92"/>
      <c r="H548" s="92"/>
      <c r="I548" s="93"/>
      <c r="J548" s="93"/>
      <c r="K548" s="93"/>
      <c r="M548" s="93"/>
      <c r="N548" s="91"/>
      <c r="O548" s="92"/>
      <c r="P548" s="92"/>
    </row>
    <row r="549" spans="1:16" ht="19.2" x14ac:dyDescent="0.45">
      <c r="A549" s="34">
        <v>444</v>
      </c>
      <c r="B549" s="91"/>
      <c r="C549" s="91"/>
      <c r="D549" s="91"/>
      <c r="E549" s="91"/>
      <c r="F549" s="91"/>
      <c r="G549" s="92"/>
      <c r="H549" s="92"/>
      <c r="I549" s="93"/>
      <c r="J549" s="93"/>
      <c r="K549" s="93"/>
      <c r="M549" s="93"/>
      <c r="N549" s="91"/>
      <c r="O549" s="92"/>
      <c r="P549" s="92"/>
    </row>
    <row r="550" spans="1:16" ht="19.2" x14ac:dyDescent="0.45">
      <c r="A550" s="34">
        <v>445</v>
      </c>
      <c r="B550" s="91"/>
      <c r="C550" s="91"/>
      <c r="D550" s="91"/>
      <c r="E550" s="91"/>
      <c r="F550" s="91"/>
      <c r="G550" s="92"/>
      <c r="H550" s="92"/>
      <c r="I550" s="93"/>
      <c r="J550" s="93"/>
      <c r="K550" s="93"/>
      <c r="M550" s="93"/>
      <c r="N550" s="91"/>
      <c r="O550" s="92"/>
      <c r="P550" s="92"/>
    </row>
    <row r="551" spans="1:16" ht="19.2" x14ac:dyDescent="0.45">
      <c r="A551" s="34">
        <v>446</v>
      </c>
      <c r="B551" s="91"/>
      <c r="C551" s="91"/>
      <c r="D551" s="91"/>
      <c r="E551" s="91"/>
      <c r="F551" s="91"/>
      <c r="G551" s="92"/>
      <c r="H551" s="92"/>
      <c r="I551" s="93"/>
      <c r="J551" s="93"/>
      <c r="K551" s="93"/>
      <c r="M551" s="93"/>
      <c r="N551" s="91"/>
      <c r="O551" s="92"/>
      <c r="P551" s="92"/>
    </row>
    <row r="552" spans="1:16" ht="19.2" x14ac:dyDescent="0.45">
      <c r="A552" s="34">
        <v>447</v>
      </c>
      <c r="B552" s="91"/>
      <c r="C552" s="91"/>
      <c r="D552" s="91"/>
      <c r="E552" s="91"/>
      <c r="F552" s="91"/>
      <c r="G552" s="92"/>
      <c r="H552" s="92"/>
      <c r="I552" s="93"/>
      <c r="J552" s="93"/>
      <c r="K552" s="93"/>
      <c r="M552" s="93"/>
      <c r="N552" s="91"/>
      <c r="O552" s="92"/>
      <c r="P552" s="92"/>
    </row>
    <row r="553" spans="1:16" ht="19.2" x14ac:dyDescent="0.45">
      <c r="A553" s="34">
        <v>448</v>
      </c>
      <c r="B553" s="91"/>
      <c r="C553" s="91"/>
      <c r="D553" s="91"/>
      <c r="E553" s="91"/>
      <c r="F553" s="91"/>
      <c r="G553" s="92"/>
      <c r="H553" s="92"/>
      <c r="I553" s="93"/>
      <c r="J553" s="93"/>
      <c r="K553" s="93"/>
      <c r="M553" s="93"/>
      <c r="N553" s="91"/>
      <c r="O553" s="92"/>
      <c r="P553" s="92"/>
    </row>
    <row r="554" spans="1:16" ht="19.2" x14ac:dyDescent="0.45">
      <c r="A554" s="34">
        <v>449</v>
      </c>
      <c r="B554" s="91"/>
      <c r="C554" s="91"/>
      <c r="D554" s="91"/>
      <c r="E554" s="91"/>
      <c r="F554" s="91"/>
      <c r="G554" s="92"/>
      <c r="H554" s="92"/>
      <c r="I554" s="93"/>
      <c r="J554" s="93"/>
      <c r="K554" s="93"/>
      <c r="M554" s="93"/>
      <c r="N554" s="91"/>
      <c r="O554" s="92"/>
      <c r="P554" s="92"/>
    </row>
    <row r="555" spans="1:16" ht="19.2" x14ac:dyDescent="0.45">
      <c r="A555" s="34">
        <v>450</v>
      </c>
      <c r="B555" s="91"/>
      <c r="C555" s="91"/>
      <c r="D555" s="91"/>
      <c r="E555" s="91"/>
      <c r="F555" s="91"/>
      <c r="G555" s="92"/>
      <c r="H555" s="92"/>
      <c r="I555" s="93"/>
      <c r="J555" s="93"/>
      <c r="K555" s="93"/>
      <c r="M555" s="93"/>
      <c r="N555" s="91"/>
      <c r="O555" s="92"/>
      <c r="P555" s="92"/>
    </row>
    <row r="556" spans="1:16" ht="19.2" x14ac:dyDescent="0.45">
      <c r="A556" s="34">
        <v>451</v>
      </c>
      <c r="B556" s="91"/>
      <c r="C556" s="91"/>
      <c r="D556" s="91"/>
      <c r="E556" s="91"/>
      <c r="F556" s="91"/>
      <c r="G556" s="92"/>
      <c r="H556" s="92"/>
      <c r="I556" s="93"/>
      <c r="J556" s="93"/>
      <c r="K556" s="93"/>
      <c r="M556" s="93"/>
      <c r="N556" s="91"/>
      <c r="O556" s="92"/>
      <c r="P556" s="92"/>
    </row>
    <row r="557" spans="1:16" ht="19.2" x14ac:dyDescent="0.45">
      <c r="A557" s="34">
        <v>452</v>
      </c>
      <c r="B557" s="91"/>
      <c r="C557" s="91"/>
      <c r="D557" s="91"/>
      <c r="E557" s="91"/>
      <c r="F557" s="91"/>
      <c r="G557" s="92"/>
      <c r="H557" s="92"/>
      <c r="I557" s="93"/>
      <c r="J557" s="93"/>
      <c r="K557" s="93"/>
      <c r="M557" s="93"/>
      <c r="N557" s="91"/>
      <c r="O557" s="92"/>
      <c r="P557" s="92"/>
    </row>
    <row r="558" spans="1:16" ht="19.2" x14ac:dyDescent="0.45">
      <c r="A558" s="34">
        <v>453</v>
      </c>
      <c r="B558" s="91"/>
      <c r="C558" s="91"/>
      <c r="D558" s="91"/>
      <c r="E558" s="91"/>
      <c r="F558" s="91"/>
      <c r="G558" s="92"/>
      <c r="H558" s="92"/>
      <c r="I558" s="93"/>
      <c r="J558" s="93"/>
      <c r="K558" s="93"/>
      <c r="M558" s="93"/>
      <c r="N558" s="91"/>
      <c r="O558" s="92"/>
      <c r="P558" s="92"/>
    </row>
    <row r="559" spans="1:16" ht="19.2" x14ac:dyDescent="0.45">
      <c r="A559" s="34">
        <v>454</v>
      </c>
      <c r="B559" s="91"/>
      <c r="C559" s="91"/>
      <c r="D559" s="91"/>
      <c r="E559" s="91"/>
      <c r="F559" s="91"/>
      <c r="G559" s="92"/>
      <c r="H559" s="92"/>
      <c r="I559" s="93"/>
      <c r="J559" s="93"/>
      <c r="K559" s="93"/>
      <c r="M559" s="93"/>
      <c r="N559" s="91"/>
      <c r="O559" s="92"/>
      <c r="P559" s="92"/>
    </row>
    <row r="560" spans="1:16" ht="19.2" x14ac:dyDescent="0.45">
      <c r="A560" s="34">
        <v>455</v>
      </c>
      <c r="B560" s="91"/>
      <c r="C560" s="91"/>
      <c r="D560" s="91"/>
      <c r="E560" s="91"/>
      <c r="F560" s="91"/>
      <c r="G560" s="92"/>
      <c r="H560" s="92"/>
      <c r="I560" s="93"/>
      <c r="J560" s="93"/>
      <c r="K560" s="93"/>
      <c r="M560" s="93"/>
      <c r="N560" s="91"/>
      <c r="O560" s="92"/>
      <c r="P560" s="92"/>
    </row>
    <row r="561" spans="1:16" ht="19.2" x14ac:dyDescent="0.45">
      <c r="A561" s="34">
        <v>456</v>
      </c>
      <c r="B561" s="91"/>
      <c r="C561" s="91"/>
      <c r="D561" s="91"/>
      <c r="E561" s="91"/>
      <c r="F561" s="91"/>
      <c r="G561" s="92"/>
      <c r="H561" s="92"/>
      <c r="I561" s="93"/>
      <c r="J561" s="93"/>
      <c r="K561" s="93"/>
      <c r="M561" s="93"/>
      <c r="N561" s="91"/>
      <c r="O561" s="92"/>
      <c r="P561" s="92"/>
    </row>
    <row r="562" spans="1:16" ht="19.2" x14ac:dyDescent="0.45">
      <c r="A562" s="34">
        <v>457</v>
      </c>
      <c r="B562" s="91"/>
      <c r="C562" s="91"/>
      <c r="D562" s="91"/>
      <c r="E562" s="91"/>
      <c r="F562" s="91"/>
      <c r="G562" s="92"/>
      <c r="H562" s="92"/>
      <c r="I562" s="93"/>
      <c r="J562" s="93"/>
      <c r="K562" s="93"/>
      <c r="M562" s="93"/>
      <c r="N562" s="91"/>
      <c r="O562" s="92"/>
      <c r="P562" s="92"/>
    </row>
    <row r="563" spans="1:16" ht="19.2" x14ac:dyDescent="0.45">
      <c r="A563" s="34">
        <v>458</v>
      </c>
      <c r="B563" s="91"/>
      <c r="C563" s="91"/>
      <c r="D563" s="91"/>
      <c r="E563" s="91"/>
      <c r="F563" s="91"/>
      <c r="G563" s="92"/>
      <c r="H563" s="92"/>
      <c r="I563" s="93"/>
      <c r="J563" s="93"/>
      <c r="K563" s="93"/>
      <c r="M563" s="93"/>
      <c r="N563" s="91"/>
      <c r="O563" s="92"/>
      <c r="P563" s="92"/>
    </row>
    <row r="564" spans="1:16" ht="19.2" x14ac:dyDescent="0.45">
      <c r="A564" s="34">
        <v>459</v>
      </c>
      <c r="B564" s="91"/>
      <c r="C564" s="91"/>
      <c r="D564" s="91"/>
      <c r="E564" s="91"/>
      <c r="F564" s="91"/>
      <c r="G564" s="92"/>
      <c r="H564" s="92"/>
      <c r="I564" s="93"/>
      <c r="J564" s="93"/>
      <c r="K564" s="93"/>
      <c r="M564" s="93"/>
      <c r="N564" s="91"/>
      <c r="O564" s="92"/>
      <c r="P564" s="92"/>
    </row>
    <row r="565" spans="1:16" ht="19.2" x14ac:dyDescent="0.45">
      <c r="A565" s="34">
        <v>460</v>
      </c>
      <c r="B565" s="91"/>
      <c r="C565" s="91"/>
      <c r="D565" s="91"/>
      <c r="E565" s="91"/>
      <c r="F565" s="91"/>
      <c r="G565" s="92"/>
      <c r="H565" s="92"/>
      <c r="I565" s="93"/>
      <c r="J565" s="93"/>
      <c r="K565" s="93"/>
      <c r="M565" s="93"/>
      <c r="N565" s="91"/>
      <c r="O565" s="92"/>
      <c r="P565" s="92"/>
    </row>
    <row r="566" spans="1:16" ht="19.2" x14ac:dyDescent="0.45">
      <c r="A566" s="34">
        <v>461</v>
      </c>
      <c r="B566" s="91"/>
      <c r="C566" s="91"/>
      <c r="D566" s="91"/>
      <c r="E566" s="91"/>
      <c r="F566" s="91"/>
      <c r="G566" s="92"/>
      <c r="H566" s="92"/>
      <c r="I566" s="93"/>
      <c r="J566" s="93"/>
      <c r="K566" s="93"/>
      <c r="M566" s="93"/>
      <c r="N566" s="91"/>
      <c r="O566" s="92"/>
      <c r="P566" s="92"/>
    </row>
    <row r="567" spans="1:16" ht="19.2" x14ac:dyDescent="0.45">
      <c r="A567" s="34">
        <v>462</v>
      </c>
      <c r="B567" s="91"/>
      <c r="C567" s="91"/>
      <c r="D567" s="91"/>
      <c r="E567" s="91"/>
      <c r="F567" s="91"/>
      <c r="G567" s="92"/>
      <c r="H567" s="92"/>
      <c r="I567" s="93"/>
      <c r="J567" s="93"/>
      <c r="K567" s="93"/>
      <c r="M567" s="93"/>
      <c r="N567" s="91"/>
      <c r="O567" s="92"/>
      <c r="P567" s="92"/>
    </row>
    <row r="568" spans="1:16" ht="19.2" x14ac:dyDescent="0.45">
      <c r="A568" s="34">
        <v>463</v>
      </c>
      <c r="B568" s="91"/>
      <c r="C568" s="91"/>
      <c r="D568" s="91"/>
      <c r="E568" s="91"/>
      <c r="F568" s="91"/>
      <c r="G568" s="92"/>
      <c r="H568" s="92"/>
      <c r="I568" s="93"/>
      <c r="J568" s="93"/>
      <c r="K568" s="93"/>
      <c r="M568" s="93"/>
      <c r="N568" s="91"/>
      <c r="O568" s="92"/>
      <c r="P568" s="92"/>
    </row>
    <row r="569" spans="1:16" ht="19.2" x14ac:dyDescent="0.45">
      <c r="A569" s="34">
        <v>464</v>
      </c>
      <c r="B569" s="91"/>
      <c r="C569" s="91"/>
      <c r="D569" s="91"/>
      <c r="E569" s="91"/>
      <c r="F569" s="91"/>
      <c r="G569" s="92"/>
      <c r="H569" s="92"/>
      <c r="I569" s="93"/>
      <c r="J569" s="93"/>
      <c r="K569" s="93"/>
      <c r="M569" s="93"/>
      <c r="N569" s="91"/>
      <c r="O569" s="92"/>
      <c r="P569" s="92"/>
    </row>
    <row r="570" spans="1:16" ht="19.2" x14ac:dyDescent="0.45">
      <c r="A570" s="34">
        <v>465</v>
      </c>
      <c r="B570" s="91"/>
      <c r="C570" s="91"/>
      <c r="D570" s="91"/>
      <c r="E570" s="91"/>
      <c r="F570" s="91"/>
      <c r="G570" s="92"/>
      <c r="H570" s="92"/>
      <c r="I570" s="93"/>
      <c r="J570" s="93"/>
      <c r="K570" s="93"/>
      <c r="M570" s="93"/>
      <c r="N570" s="91"/>
      <c r="O570" s="92"/>
      <c r="P570" s="92"/>
    </row>
    <row r="571" spans="1:16" ht="19.2" x14ac:dyDescent="0.45">
      <c r="A571" s="34">
        <v>466</v>
      </c>
      <c r="B571" s="91"/>
      <c r="C571" s="91"/>
      <c r="D571" s="91"/>
      <c r="E571" s="91"/>
      <c r="F571" s="91"/>
      <c r="G571" s="92"/>
      <c r="H571" s="92"/>
      <c r="I571" s="93"/>
      <c r="J571" s="93"/>
      <c r="K571" s="93"/>
      <c r="M571" s="93"/>
      <c r="N571" s="91"/>
      <c r="O571" s="92"/>
      <c r="P571" s="92"/>
    </row>
    <row r="572" spans="1:16" ht="19.2" x14ac:dyDescent="0.45">
      <c r="A572" s="34">
        <v>467</v>
      </c>
      <c r="B572" s="91"/>
      <c r="C572" s="91"/>
      <c r="D572" s="91"/>
      <c r="E572" s="91"/>
      <c r="F572" s="91"/>
      <c r="G572" s="92"/>
      <c r="H572" s="92"/>
      <c r="I572" s="93"/>
      <c r="J572" s="93"/>
      <c r="K572" s="93"/>
      <c r="M572" s="93"/>
      <c r="N572" s="91"/>
      <c r="O572" s="92"/>
      <c r="P572" s="92"/>
    </row>
    <row r="573" spans="1:16" ht="19.2" x14ac:dyDescent="0.45">
      <c r="A573" s="34">
        <v>468</v>
      </c>
      <c r="B573" s="91"/>
      <c r="C573" s="91"/>
      <c r="D573" s="91"/>
      <c r="E573" s="91"/>
      <c r="F573" s="91"/>
      <c r="G573" s="92"/>
      <c r="H573" s="92"/>
      <c r="I573" s="93"/>
      <c r="J573" s="93"/>
      <c r="K573" s="93"/>
      <c r="M573" s="93"/>
      <c r="N573" s="91"/>
      <c r="O573" s="92"/>
      <c r="P573" s="92"/>
    </row>
    <row r="574" spans="1:16" ht="19.2" x14ac:dyDescent="0.45">
      <c r="A574" s="34">
        <v>469</v>
      </c>
      <c r="B574" s="91"/>
      <c r="C574" s="91"/>
      <c r="D574" s="91"/>
      <c r="E574" s="91"/>
      <c r="F574" s="91"/>
      <c r="G574" s="92"/>
      <c r="H574" s="92"/>
      <c r="I574" s="93"/>
      <c r="J574" s="93"/>
      <c r="K574" s="93"/>
      <c r="M574" s="93"/>
      <c r="N574" s="91"/>
      <c r="O574" s="92"/>
      <c r="P574" s="92"/>
    </row>
    <row r="575" spans="1:16" ht="19.2" x14ac:dyDescent="0.45">
      <c r="A575" s="34">
        <v>470</v>
      </c>
      <c r="B575" s="91"/>
      <c r="C575" s="91"/>
      <c r="D575" s="91"/>
      <c r="E575" s="91"/>
      <c r="F575" s="91"/>
      <c r="G575" s="92"/>
      <c r="H575" s="92"/>
      <c r="I575" s="93"/>
      <c r="J575" s="93"/>
      <c r="K575" s="93"/>
      <c r="M575" s="93"/>
      <c r="N575" s="91"/>
      <c r="O575" s="92"/>
      <c r="P575" s="92"/>
    </row>
    <row r="576" spans="1:16" ht="19.2" x14ac:dyDescent="0.45">
      <c r="A576" s="34">
        <v>471</v>
      </c>
      <c r="B576" s="91"/>
      <c r="C576" s="91"/>
      <c r="D576" s="91"/>
      <c r="E576" s="91"/>
      <c r="F576" s="91"/>
      <c r="G576" s="92"/>
      <c r="H576" s="92"/>
      <c r="I576" s="93"/>
      <c r="J576" s="93"/>
      <c r="K576" s="93"/>
      <c r="M576" s="93"/>
      <c r="N576" s="91"/>
      <c r="O576" s="92"/>
      <c r="P576" s="92"/>
    </row>
    <row r="577" spans="1:16" ht="19.2" x14ac:dyDescent="0.45">
      <c r="A577" s="34">
        <v>472</v>
      </c>
      <c r="B577" s="91"/>
      <c r="C577" s="91"/>
      <c r="D577" s="91"/>
      <c r="E577" s="91"/>
      <c r="F577" s="91"/>
      <c r="G577" s="92"/>
      <c r="H577" s="92"/>
      <c r="I577" s="93"/>
      <c r="J577" s="93"/>
      <c r="K577" s="93"/>
      <c r="M577" s="93"/>
      <c r="N577" s="91"/>
      <c r="O577" s="92"/>
      <c r="P577" s="92"/>
    </row>
    <row r="578" spans="1:16" ht="19.2" x14ac:dyDescent="0.45">
      <c r="A578" s="34">
        <v>473</v>
      </c>
      <c r="B578" s="91"/>
      <c r="C578" s="91"/>
      <c r="D578" s="91"/>
      <c r="E578" s="91"/>
      <c r="F578" s="91"/>
      <c r="G578" s="92"/>
      <c r="H578" s="92"/>
      <c r="I578" s="93"/>
      <c r="J578" s="93"/>
      <c r="K578" s="93"/>
      <c r="M578" s="93"/>
      <c r="N578" s="91"/>
      <c r="O578" s="92"/>
      <c r="P578" s="92"/>
    </row>
    <row r="579" spans="1:16" ht="19.2" x14ac:dyDescent="0.45">
      <c r="A579" s="34">
        <v>474</v>
      </c>
      <c r="B579" s="91"/>
      <c r="C579" s="91"/>
      <c r="D579" s="91"/>
      <c r="E579" s="91"/>
      <c r="F579" s="91"/>
      <c r="G579" s="92"/>
      <c r="H579" s="92"/>
      <c r="I579" s="93"/>
      <c r="J579" s="93"/>
      <c r="K579" s="93"/>
      <c r="M579" s="93"/>
      <c r="N579" s="91"/>
      <c r="O579" s="92"/>
      <c r="P579" s="92"/>
    </row>
    <row r="580" spans="1:16" ht="19.2" x14ac:dyDescent="0.45">
      <c r="A580" s="34">
        <v>475</v>
      </c>
      <c r="B580" s="91"/>
      <c r="C580" s="91"/>
      <c r="D580" s="91"/>
      <c r="E580" s="91"/>
      <c r="F580" s="91"/>
      <c r="G580" s="92"/>
      <c r="H580" s="92"/>
      <c r="I580" s="93"/>
      <c r="J580" s="93"/>
      <c r="K580" s="93"/>
      <c r="M580" s="93"/>
      <c r="N580" s="91"/>
      <c r="O580" s="92"/>
      <c r="P580" s="92"/>
    </row>
    <row r="581" spans="1:16" ht="19.2" x14ac:dyDescent="0.45">
      <c r="A581" s="34">
        <v>476</v>
      </c>
      <c r="B581" s="91"/>
      <c r="C581" s="91"/>
      <c r="D581" s="91"/>
      <c r="E581" s="91"/>
      <c r="F581" s="91"/>
      <c r="G581" s="92"/>
      <c r="H581" s="92"/>
      <c r="I581" s="93"/>
      <c r="J581" s="93"/>
      <c r="K581" s="93"/>
      <c r="M581" s="93"/>
      <c r="N581" s="91"/>
      <c r="O581" s="92"/>
      <c r="P581" s="92"/>
    </row>
    <row r="582" spans="1:16" ht="19.2" x14ac:dyDescent="0.45">
      <c r="A582" s="34">
        <v>477</v>
      </c>
      <c r="B582" s="91"/>
      <c r="C582" s="91"/>
      <c r="D582" s="91"/>
      <c r="E582" s="91"/>
      <c r="F582" s="91"/>
      <c r="G582" s="92"/>
      <c r="H582" s="92"/>
      <c r="I582" s="93"/>
      <c r="J582" s="93"/>
      <c r="K582" s="93"/>
      <c r="M582" s="93"/>
      <c r="N582" s="91"/>
      <c r="O582" s="92"/>
      <c r="P582" s="92"/>
    </row>
    <row r="583" spans="1:16" ht="19.2" x14ac:dyDescent="0.45">
      <c r="A583" s="34">
        <v>478</v>
      </c>
      <c r="B583" s="91"/>
      <c r="C583" s="91"/>
      <c r="D583" s="91"/>
      <c r="E583" s="91"/>
      <c r="F583" s="91"/>
      <c r="G583" s="92"/>
      <c r="H583" s="92"/>
      <c r="I583" s="93"/>
      <c r="J583" s="93"/>
      <c r="K583" s="93"/>
      <c r="M583" s="93"/>
      <c r="N583" s="91"/>
      <c r="O583" s="92"/>
      <c r="P583" s="92"/>
    </row>
    <row r="584" spans="1:16" ht="19.2" x14ac:dyDescent="0.45">
      <c r="A584" s="34">
        <v>479</v>
      </c>
      <c r="B584" s="91"/>
      <c r="C584" s="91"/>
      <c r="D584" s="91"/>
      <c r="E584" s="91"/>
      <c r="F584" s="91"/>
      <c r="G584" s="92"/>
      <c r="H584" s="92"/>
      <c r="I584" s="93"/>
      <c r="J584" s="93"/>
      <c r="K584" s="93"/>
      <c r="M584" s="93"/>
      <c r="N584" s="91"/>
      <c r="O584" s="92"/>
      <c r="P584" s="92"/>
    </row>
    <row r="585" spans="1:16" ht="19.2" x14ac:dyDescent="0.45">
      <c r="A585" s="34">
        <v>480</v>
      </c>
      <c r="B585" s="91"/>
      <c r="C585" s="91"/>
      <c r="D585" s="91"/>
      <c r="E585" s="91"/>
      <c r="F585" s="91"/>
      <c r="G585" s="92"/>
      <c r="H585" s="92"/>
      <c r="I585" s="93"/>
      <c r="J585" s="93"/>
      <c r="K585" s="93"/>
      <c r="M585" s="93"/>
      <c r="N585" s="91"/>
      <c r="O585" s="92"/>
      <c r="P585" s="92"/>
    </row>
    <row r="586" spans="1:16" ht="19.2" x14ac:dyDescent="0.45">
      <c r="A586" s="34">
        <v>481</v>
      </c>
      <c r="B586" s="91"/>
      <c r="C586" s="91"/>
      <c r="D586" s="91"/>
      <c r="E586" s="91"/>
      <c r="F586" s="91"/>
      <c r="G586" s="92"/>
      <c r="H586" s="92"/>
      <c r="I586" s="93"/>
      <c r="J586" s="93"/>
      <c r="K586" s="93"/>
      <c r="M586" s="93"/>
      <c r="N586" s="91"/>
      <c r="O586" s="92"/>
      <c r="P586" s="92"/>
    </row>
    <row r="587" spans="1:16" ht="19.2" x14ac:dyDescent="0.45">
      <c r="A587" s="34">
        <v>482</v>
      </c>
      <c r="B587" s="91"/>
      <c r="C587" s="91"/>
      <c r="D587" s="91"/>
      <c r="E587" s="91"/>
      <c r="F587" s="91"/>
      <c r="G587" s="92"/>
      <c r="H587" s="92"/>
      <c r="I587" s="93"/>
      <c r="J587" s="93"/>
      <c r="K587" s="93"/>
      <c r="M587" s="93"/>
      <c r="N587" s="91"/>
      <c r="O587" s="92"/>
      <c r="P587" s="92"/>
    </row>
    <row r="588" spans="1:16" ht="19.2" x14ac:dyDescent="0.45">
      <c r="A588" s="34">
        <v>483</v>
      </c>
      <c r="B588" s="91"/>
      <c r="C588" s="91"/>
      <c r="D588" s="91"/>
      <c r="E588" s="91"/>
      <c r="F588" s="91"/>
      <c r="G588" s="92"/>
      <c r="H588" s="92"/>
      <c r="I588" s="93"/>
      <c r="J588" s="93"/>
      <c r="K588" s="93"/>
      <c r="M588" s="93"/>
      <c r="N588" s="91"/>
      <c r="O588" s="92"/>
      <c r="P588" s="92"/>
    </row>
    <row r="589" spans="1:16" ht="19.2" x14ac:dyDescent="0.45">
      <c r="A589" s="34">
        <v>484</v>
      </c>
      <c r="B589" s="91"/>
      <c r="C589" s="91"/>
      <c r="D589" s="91"/>
      <c r="E589" s="91"/>
      <c r="F589" s="91"/>
      <c r="G589" s="92"/>
      <c r="H589" s="92"/>
      <c r="I589" s="93"/>
      <c r="J589" s="93"/>
      <c r="K589" s="93"/>
      <c r="M589" s="93"/>
      <c r="N589" s="91"/>
      <c r="O589" s="92"/>
      <c r="P589" s="92"/>
    </row>
    <row r="590" spans="1:16" ht="19.2" x14ac:dyDescent="0.45">
      <c r="A590" s="34">
        <v>485</v>
      </c>
      <c r="B590" s="91"/>
      <c r="C590" s="91"/>
      <c r="D590" s="91"/>
      <c r="E590" s="91"/>
      <c r="F590" s="91"/>
      <c r="G590" s="92"/>
      <c r="H590" s="92"/>
      <c r="I590" s="93"/>
      <c r="J590" s="93"/>
      <c r="K590" s="93"/>
      <c r="M590" s="93"/>
      <c r="N590" s="91"/>
      <c r="O590" s="92"/>
      <c r="P590" s="92"/>
    </row>
    <row r="591" spans="1:16" ht="19.2" x14ac:dyDescent="0.45">
      <c r="A591" s="34">
        <v>486</v>
      </c>
      <c r="B591" s="91"/>
      <c r="C591" s="91"/>
      <c r="D591" s="91"/>
      <c r="E591" s="91"/>
      <c r="F591" s="91"/>
      <c r="G591" s="92"/>
      <c r="H591" s="92"/>
      <c r="I591" s="93"/>
      <c r="J591" s="93"/>
      <c r="K591" s="93"/>
      <c r="M591" s="93"/>
      <c r="N591" s="91"/>
      <c r="O591" s="92"/>
      <c r="P591" s="92"/>
    </row>
    <row r="592" spans="1:16" ht="19.2" x14ac:dyDescent="0.45">
      <c r="A592" s="34">
        <v>487</v>
      </c>
      <c r="B592" s="91"/>
      <c r="C592" s="91"/>
      <c r="D592" s="91"/>
      <c r="E592" s="91"/>
      <c r="F592" s="91"/>
      <c r="G592" s="92"/>
      <c r="H592" s="92"/>
      <c r="I592" s="93"/>
      <c r="J592" s="93"/>
      <c r="K592" s="93"/>
      <c r="M592" s="93"/>
      <c r="N592" s="91"/>
      <c r="O592" s="92"/>
      <c r="P592" s="92"/>
    </row>
    <row r="593" spans="1:16" ht="19.2" x14ac:dyDescent="0.45">
      <c r="A593" s="34">
        <v>488</v>
      </c>
      <c r="B593" s="91"/>
      <c r="C593" s="91"/>
      <c r="D593" s="91"/>
      <c r="E593" s="91"/>
      <c r="F593" s="91"/>
      <c r="G593" s="92"/>
      <c r="H593" s="92"/>
      <c r="I593" s="93"/>
      <c r="J593" s="93"/>
      <c r="K593" s="93"/>
      <c r="M593" s="93"/>
      <c r="N593" s="91"/>
      <c r="O593" s="92"/>
      <c r="P593" s="92"/>
    </row>
    <row r="594" spans="1:16" ht="19.2" x14ac:dyDescent="0.45">
      <c r="A594" s="34">
        <v>489</v>
      </c>
      <c r="B594" s="91"/>
      <c r="C594" s="91"/>
      <c r="D594" s="91"/>
      <c r="E594" s="91"/>
      <c r="F594" s="91"/>
      <c r="G594" s="92"/>
      <c r="H594" s="92"/>
      <c r="I594" s="93"/>
      <c r="J594" s="93"/>
      <c r="K594" s="93"/>
      <c r="M594" s="93"/>
      <c r="N594" s="91"/>
      <c r="O594" s="92"/>
      <c r="P594" s="92"/>
    </row>
    <row r="595" spans="1:16" ht="19.2" x14ac:dyDescent="0.45">
      <c r="A595" s="34">
        <v>490</v>
      </c>
      <c r="B595" s="91"/>
      <c r="C595" s="91"/>
      <c r="D595" s="91"/>
      <c r="E595" s="91"/>
      <c r="F595" s="91"/>
      <c r="G595" s="92"/>
      <c r="H595" s="92"/>
      <c r="I595" s="93"/>
      <c r="J595" s="93"/>
      <c r="K595" s="93"/>
      <c r="M595" s="93"/>
      <c r="N595" s="91"/>
      <c r="O595" s="92"/>
      <c r="P595" s="92"/>
    </row>
    <row r="596" spans="1:16" ht="19.2" x14ac:dyDescent="0.45">
      <c r="A596" s="34">
        <v>491</v>
      </c>
      <c r="B596" s="91"/>
      <c r="C596" s="91"/>
      <c r="D596" s="91"/>
      <c r="E596" s="91"/>
      <c r="F596" s="91"/>
      <c r="G596" s="92"/>
      <c r="H596" s="92"/>
      <c r="I596" s="93"/>
      <c r="J596" s="93"/>
      <c r="K596" s="93"/>
      <c r="M596" s="93"/>
      <c r="N596" s="91"/>
      <c r="O596" s="92"/>
      <c r="P596" s="92"/>
    </row>
    <row r="597" spans="1:16" ht="19.2" x14ac:dyDescent="0.45">
      <c r="A597" s="34">
        <v>492</v>
      </c>
      <c r="B597" s="91"/>
      <c r="C597" s="91"/>
      <c r="D597" s="91"/>
      <c r="E597" s="91"/>
      <c r="F597" s="91"/>
      <c r="G597" s="92"/>
      <c r="H597" s="92"/>
      <c r="I597" s="93"/>
      <c r="J597" s="93"/>
      <c r="K597" s="93"/>
      <c r="M597" s="93"/>
      <c r="N597" s="91"/>
      <c r="O597" s="92"/>
      <c r="P597" s="92"/>
    </row>
    <row r="598" spans="1:16" ht="19.2" x14ac:dyDescent="0.45">
      <c r="A598" s="34">
        <v>493</v>
      </c>
      <c r="B598" s="91"/>
      <c r="C598" s="91"/>
      <c r="D598" s="91"/>
      <c r="E598" s="91"/>
      <c r="F598" s="91"/>
      <c r="G598" s="92"/>
      <c r="H598" s="92"/>
      <c r="I598" s="93"/>
      <c r="J598" s="93"/>
      <c r="K598" s="93"/>
      <c r="M598" s="93"/>
      <c r="N598" s="91"/>
      <c r="O598" s="92"/>
      <c r="P598" s="92"/>
    </row>
    <row r="599" spans="1:16" ht="19.2" x14ac:dyDescent="0.45">
      <c r="A599" s="34">
        <v>494</v>
      </c>
      <c r="B599" s="91"/>
      <c r="C599" s="91"/>
      <c r="D599" s="91"/>
      <c r="E599" s="91"/>
      <c r="F599" s="91"/>
      <c r="G599" s="92"/>
      <c r="H599" s="92"/>
      <c r="I599" s="93"/>
      <c r="J599" s="93"/>
      <c r="K599" s="93"/>
      <c r="M599" s="93"/>
      <c r="N599" s="91"/>
      <c r="O599" s="92"/>
      <c r="P599" s="92"/>
    </row>
    <row r="600" spans="1:16" ht="19.2" x14ac:dyDescent="0.45">
      <c r="A600" s="34">
        <v>495</v>
      </c>
      <c r="B600" s="91"/>
      <c r="C600" s="91"/>
      <c r="D600" s="91"/>
      <c r="E600" s="91"/>
      <c r="F600" s="91"/>
      <c r="G600" s="92"/>
      <c r="H600" s="92"/>
      <c r="I600" s="93"/>
      <c r="J600" s="93"/>
      <c r="K600" s="93"/>
      <c r="M600" s="93"/>
      <c r="N600" s="91"/>
      <c r="O600" s="92"/>
      <c r="P600" s="92"/>
    </row>
    <row r="601" spans="1:16" ht="19.2" x14ac:dyDescent="0.45">
      <c r="A601" s="34">
        <v>496</v>
      </c>
      <c r="B601" s="91"/>
      <c r="C601" s="91"/>
      <c r="D601" s="91"/>
      <c r="E601" s="91"/>
      <c r="F601" s="91"/>
      <c r="G601" s="92"/>
      <c r="H601" s="92"/>
      <c r="I601" s="93"/>
      <c r="J601" s="93"/>
      <c r="K601" s="93"/>
      <c r="M601" s="93"/>
      <c r="N601" s="91"/>
      <c r="O601" s="92"/>
      <c r="P601" s="92"/>
    </row>
    <row r="602" spans="1:16" ht="19.2" x14ac:dyDescent="0.45">
      <c r="A602" s="34">
        <v>497</v>
      </c>
      <c r="B602" s="91"/>
      <c r="C602" s="91"/>
      <c r="D602" s="91"/>
      <c r="E602" s="91"/>
      <c r="F602" s="91"/>
      <c r="G602" s="92"/>
      <c r="H602" s="92"/>
      <c r="I602" s="93"/>
      <c r="J602" s="93"/>
      <c r="K602" s="93"/>
      <c r="M602" s="93"/>
      <c r="N602" s="91"/>
      <c r="O602" s="92"/>
      <c r="P602" s="92"/>
    </row>
    <row r="603" spans="1:16" ht="19.2" x14ac:dyDescent="0.45">
      <c r="A603" s="34">
        <v>498</v>
      </c>
      <c r="B603" s="91"/>
      <c r="C603" s="91"/>
      <c r="D603" s="91"/>
      <c r="E603" s="91"/>
      <c r="F603" s="91"/>
      <c r="G603" s="92"/>
      <c r="H603" s="92"/>
      <c r="I603" s="93"/>
      <c r="J603" s="93"/>
      <c r="K603" s="93"/>
      <c r="M603" s="93"/>
      <c r="N603" s="91"/>
      <c r="O603" s="92"/>
      <c r="P603" s="92"/>
    </row>
    <row r="604" spans="1:16" ht="19.2" x14ac:dyDescent="0.45">
      <c r="A604" s="34">
        <v>499</v>
      </c>
      <c r="B604" s="91"/>
      <c r="C604" s="91"/>
      <c r="D604" s="91"/>
      <c r="E604" s="91"/>
      <c r="F604" s="91"/>
      <c r="G604" s="92"/>
      <c r="H604" s="92"/>
      <c r="I604" s="93"/>
      <c r="J604" s="93"/>
      <c r="K604" s="93"/>
      <c r="M604" s="93"/>
      <c r="N604" s="91"/>
      <c r="O604" s="92"/>
      <c r="P604" s="92"/>
    </row>
    <row r="605" spans="1:16" ht="19.2" x14ac:dyDescent="0.45">
      <c r="A605" s="34">
        <v>500</v>
      </c>
      <c r="B605" s="91"/>
      <c r="C605" s="91"/>
      <c r="D605" s="91"/>
      <c r="E605" s="91"/>
      <c r="F605" s="91"/>
      <c r="G605" s="92"/>
      <c r="H605" s="92"/>
      <c r="I605" s="93"/>
      <c r="J605" s="93"/>
      <c r="K605" s="93"/>
      <c r="M605" s="93"/>
      <c r="N605" s="91"/>
      <c r="O605" s="92"/>
      <c r="P605" s="92"/>
    </row>
  </sheetData>
  <sheetProtection algorithmName="SHA-512" hashValue="Wr9Fs5ijnu7azCcc/U/wogVgbSXZYTOsL1wTKlfNGi61jvjlbkvEBOv2wnK41EZpjNQSqNCnyvYyl654+53GNg==" saltValue="YrfKC1hInzzes6wH6hMvHg==" spinCount="100000" sheet="1" objects="1" scenarios="1"/>
  <mergeCells count="18">
    <mergeCell ref="N103:N104"/>
    <mergeCell ref="N102:P102"/>
    <mergeCell ref="B103:C103"/>
    <mergeCell ref="F102:H102"/>
    <mergeCell ref="E103:E104"/>
    <mergeCell ref="D103:D104"/>
    <mergeCell ref="E13:H13"/>
    <mergeCell ref="A103:A104"/>
    <mergeCell ref="K103:K104"/>
    <mergeCell ref="J103:J104"/>
    <mergeCell ref="I103:I104"/>
    <mergeCell ref="F103:F104"/>
    <mergeCell ref="E14:H14"/>
    <mergeCell ref="E19:H19"/>
    <mergeCell ref="E18:H18"/>
    <mergeCell ref="E17:H17"/>
    <mergeCell ref="E16:H16"/>
    <mergeCell ref="E15:H15"/>
  </mergeCells>
  <phoneticPr fontId="1"/>
  <conditionalFormatting sqref="D13:H19">
    <cfRule type="expression" dxfId="5" priority="10">
      <formula>NOT(OR($C$6="氏名等変更届出書",$C$6="指定施設等承継届出書"))</formula>
    </cfRule>
  </conditionalFormatting>
  <conditionalFormatting sqref="C25 C27">
    <cfRule type="expression" priority="9">
      <formula>IF(B25&lt;&gt;"廃止日","別紙のとおり","")</formula>
    </cfRule>
  </conditionalFormatting>
  <conditionalFormatting sqref="B25:C25">
    <cfRule type="expression" dxfId="4" priority="8">
      <formula>$B$25=""</formula>
    </cfRule>
  </conditionalFormatting>
  <conditionalFormatting sqref="B27:C27 B26">
    <cfRule type="expression" dxfId="3" priority="7">
      <formula>$B$26=""</formula>
    </cfRule>
  </conditionalFormatting>
  <conditionalFormatting sqref="M102:P605 L102">
    <cfRule type="expression" dxfId="2" priority="6">
      <formula>NOT(OR($C$6="指定騒音施設の種類ごとの数変更届出書",$C$6="指定騒音作業の種類変更届出書",$C$6="指定振動施設の種類及び能力ごとの数変更届出書",$C$6="指定振動施設の使用の方法変更届出書"))</formula>
    </cfRule>
  </conditionalFormatting>
  <conditionalFormatting sqref="B7:G7">
    <cfRule type="expression" dxfId="1" priority="5">
      <formula>NOT(OR($C$6="氏名等変更届出書",$C$6="指定施設使用等廃止届出書",$C$6="指定施設等承継届出書"))</formula>
    </cfRule>
  </conditionalFormatting>
  <conditionalFormatting sqref="C26">
    <cfRule type="expression" priority="2">
      <formula>IF(B26&lt;&gt;"廃止日","別紙のとおり","")</formula>
    </cfRule>
  </conditionalFormatting>
  <conditionalFormatting sqref="C26">
    <cfRule type="expression" dxfId="0" priority="1">
      <formula>$B$26=""</formula>
    </cfRule>
  </conditionalFormatting>
  <dataValidations count="4">
    <dataValidation type="list" allowBlank="1" showInputMessage="1" showErrorMessage="1" sqref="B105:B605" xr:uid="{00000000-0002-0000-0000-000000000000}">
      <formula1>"騒音,振動"</formula1>
    </dataValidation>
    <dataValidation type="list" showInputMessage="1" showErrorMessage="1" sqref="C7" xr:uid="{709120FB-F71D-436C-A15A-95B2AD4B6F63}">
      <formula1>" 　,指定騒音施設"</formula1>
    </dataValidation>
    <dataValidation type="list" showInputMessage="1" showErrorMessage="1" sqref="D7" xr:uid="{F67CEADF-8884-4A69-85F2-EDE6E035398B}">
      <formula1>" 　,指定騒音作業"</formula1>
    </dataValidation>
    <dataValidation type="list" showInputMessage="1" showErrorMessage="1" sqref="E7" xr:uid="{3F01F539-BDEB-431E-9E85-6458B50246EA}">
      <formula1>" 　,指定振動施設"</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リスト!$C$18:$C$29</xm:f>
          </x14:formula1>
          <xm:sqref>C6</xm:sqref>
        </x14:dataValidation>
        <x14:dataValidation type="list" allowBlank="1" showInputMessage="1" showErrorMessage="1" xr:uid="{00000000-0002-0000-0000-000003000000}">
          <x14:formula1>
            <xm:f>リスト!$C$2:$C$15</xm:f>
          </x14:formula1>
          <xm:sqref>C105:C605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7"/>
  <sheetViews>
    <sheetView view="pageBreakPreview" zoomScale="55" zoomScaleNormal="70" zoomScaleSheetLayoutView="55" workbookViewId="0">
      <selection activeCell="C13" sqref="C13"/>
    </sheetView>
  </sheetViews>
  <sheetFormatPr defaultRowHeight="18" x14ac:dyDescent="0.45"/>
  <cols>
    <col min="1" max="1" width="11.5" bestFit="1" customWidth="1"/>
    <col min="2" max="2" width="29.3984375" style="29" customWidth="1"/>
    <col min="3" max="3" width="15" style="29" customWidth="1"/>
    <col min="4" max="4" width="24.5" style="29" customWidth="1"/>
    <col min="5" max="5" width="12.5" style="29" customWidth="1"/>
    <col min="6" max="6" width="7.09765625" style="29" customWidth="1"/>
    <col min="7" max="7" width="25" style="29" customWidth="1"/>
  </cols>
  <sheetData>
    <row r="1" spans="1:16" x14ac:dyDescent="0.45">
      <c r="A1" s="77" t="s">
        <v>201</v>
      </c>
      <c r="B1" s="122" t="str">
        <f>VLOOKUP(C2,$J$1:$R$5,2,0)</f>
        <v>様式第12号（第40条関係）</v>
      </c>
      <c r="C1" s="122"/>
      <c r="D1" s="122"/>
      <c r="E1" s="39"/>
      <c r="F1" s="39"/>
      <c r="G1" s="39"/>
      <c r="J1" t="s">
        <v>56</v>
      </c>
      <c r="K1" t="s">
        <v>87</v>
      </c>
      <c r="L1" t="s">
        <v>189</v>
      </c>
      <c r="M1" t="s">
        <v>84</v>
      </c>
      <c r="N1" t="s">
        <v>85</v>
      </c>
      <c r="O1" t="s">
        <v>92</v>
      </c>
      <c r="P1" s="11" t="s">
        <v>127</v>
      </c>
    </row>
    <row r="2" spans="1:16" ht="25.8" x14ac:dyDescent="0.45">
      <c r="B2" s="39"/>
      <c r="C2" s="114" t="str">
        <f>IF(COUNTIF($J:$J,事業者情報!C6)&gt;0,事業者情報!C6,J1)</f>
        <v>指定騒音作業開始届出書</v>
      </c>
      <c r="D2" s="114"/>
      <c r="E2" s="114"/>
      <c r="F2" s="114"/>
      <c r="G2" s="39"/>
      <c r="J2" t="s">
        <v>57</v>
      </c>
      <c r="K2" t="s">
        <v>66</v>
      </c>
      <c r="L2" t="s">
        <v>191</v>
      </c>
      <c r="M2" t="s">
        <v>84</v>
      </c>
      <c r="N2" t="s">
        <v>85</v>
      </c>
      <c r="O2" t="s">
        <v>92</v>
      </c>
      <c r="P2" s="11" t="s">
        <v>127</v>
      </c>
    </row>
    <row r="3" spans="1:16" x14ac:dyDescent="0.45">
      <c r="B3" s="39"/>
      <c r="C3" s="39"/>
      <c r="D3" s="39"/>
      <c r="E3" s="39"/>
      <c r="F3" s="39"/>
      <c r="G3" s="39"/>
      <c r="J3" t="s">
        <v>149</v>
      </c>
      <c r="K3" t="s">
        <v>88</v>
      </c>
      <c r="L3" t="s">
        <v>190</v>
      </c>
      <c r="M3" t="s">
        <v>83</v>
      </c>
      <c r="N3" t="s">
        <v>86</v>
      </c>
      <c r="O3" t="s">
        <v>93</v>
      </c>
      <c r="P3" s="11" t="s">
        <v>126</v>
      </c>
    </row>
    <row r="4" spans="1:16" x14ac:dyDescent="0.45">
      <c r="B4" s="39"/>
      <c r="C4" s="10"/>
      <c r="D4" s="10"/>
      <c r="E4" s="120">
        <f>MAX(事業者情報!$C$5:$C$5)</f>
        <v>45687</v>
      </c>
      <c r="F4" s="120"/>
      <c r="G4" s="120"/>
      <c r="J4" t="s">
        <v>58</v>
      </c>
      <c r="K4" t="s">
        <v>66</v>
      </c>
      <c r="L4" t="s">
        <v>192</v>
      </c>
      <c r="M4" t="s">
        <v>84</v>
      </c>
      <c r="N4" t="s">
        <v>85</v>
      </c>
      <c r="O4" t="s">
        <v>92</v>
      </c>
      <c r="P4" s="11" t="s">
        <v>127</v>
      </c>
    </row>
    <row r="5" spans="1:16" x14ac:dyDescent="0.45">
      <c r="B5" s="39"/>
      <c r="C5" s="39"/>
      <c r="D5" s="39"/>
      <c r="E5" s="39"/>
      <c r="F5" s="39"/>
      <c r="G5" s="39"/>
      <c r="J5" t="s">
        <v>59</v>
      </c>
      <c r="K5" t="s">
        <v>66</v>
      </c>
      <c r="L5" t="s">
        <v>193</v>
      </c>
      <c r="M5" t="s">
        <v>84</v>
      </c>
      <c r="N5" t="s">
        <v>85</v>
      </c>
      <c r="O5" t="s">
        <v>92</v>
      </c>
      <c r="P5" s="11" t="s">
        <v>127</v>
      </c>
    </row>
    <row r="6" spans="1:16" x14ac:dyDescent="0.45">
      <c r="B6" s="26" t="s">
        <v>82</v>
      </c>
      <c r="C6" s="39"/>
      <c r="D6" s="39"/>
      <c r="E6" s="39"/>
      <c r="F6" s="39"/>
      <c r="G6" s="39"/>
      <c r="J6" t="s">
        <v>150</v>
      </c>
      <c r="K6" t="s">
        <v>88</v>
      </c>
      <c r="L6" t="s">
        <v>190</v>
      </c>
      <c r="M6" t="s">
        <v>83</v>
      </c>
      <c r="N6" t="s">
        <v>86</v>
      </c>
      <c r="O6" t="s">
        <v>93</v>
      </c>
      <c r="P6" s="11" t="s">
        <v>126</v>
      </c>
    </row>
    <row r="7" spans="1:16" x14ac:dyDescent="0.45">
      <c r="B7" s="40"/>
      <c r="C7" s="39"/>
      <c r="D7" s="39"/>
      <c r="E7" s="39"/>
      <c r="F7" s="39"/>
      <c r="G7" s="39"/>
    </row>
    <row r="8" spans="1:16" ht="22.2" x14ac:dyDescent="0.15">
      <c r="B8" s="41"/>
      <c r="C8" s="47" t="s">
        <v>52</v>
      </c>
      <c r="D8" s="117" t="s">
        <v>54</v>
      </c>
      <c r="E8" s="117"/>
      <c r="F8" s="119" t="str">
        <f>事業者情報!$C$14</f>
        <v>株式会社深谷市</v>
      </c>
      <c r="G8" s="119"/>
    </row>
    <row r="9" spans="1:16" ht="22.2" x14ac:dyDescent="0.45">
      <c r="B9" s="40"/>
      <c r="C9" s="39"/>
      <c r="D9" s="108" t="s">
        <v>53</v>
      </c>
      <c r="E9" s="108"/>
      <c r="F9" s="119" t="str">
        <f>事業者情報!$C$15</f>
        <v>深谷市仲町１１－１</v>
      </c>
      <c r="G9" s="119"/>
    </row>
    <row r="10" spans="1:16" ht="22.2" x14ac:dyDescent="0.45">
      <c r="B10" s="39"/>
      <c r="C10" s="39"/>
      <c r="D10" s="39"/>
      <c r="E10" s="39"/>
      <c r="F10" s="119" t="str">
        <f>事業者情報!$C$16</f>
        <v>代表取締役　深谷　太郎</v>
      </c>
      <c r="G10" s="119"/>
    </row>
    <row r="11" spans="1:16" ht="22.2" x14ac:dyDescent="0.45">
      <c r="B11" s="39"/>
      <c r="C11" s="39"/>
      <c r="D11" s="39"/>
      <c r="E11" s="39" t="s">
        <v>55</v>
      </c>
      <c r="F11" s="119" t="str">
        <f>事業者情報!$C$17&amp;"）"</f>
        <v>０００－０００－００００）</v>
      </c>
      <c r="G11" s="119"/>
    </row>
    <row r="12" spans="1:16" x14ac:dyDescent="0.45">
      <c r="B12" s="26"/>
      <c r="C12" s="39"/>
      <c r="D12" s="39"/>
      <c r="E12" s="39"/>
      <c r="F12" s="39"/>
      <c r="G12" s="39"/>
    </row>
    <row r="13" spans="1:16" x14ac:dyDescent="0.45">
      <c r="B13" s="26"/>
      <c r="C13" s="39"/>
      <c r="D13" s="39"/>
      <c r="E13" s="39"/>
      <c r="F13" s="39"/>
      <c r="G13" s="39"/>
    </row>
    <row r="14" spans="1:16" ht="46.5" customHeight="1" x14ac:dyDescent="0.45">
      <c r="B14" s="118" t="str">
        <f>VLOOKUP(C2,$J$1:$R$5,3,0)</f>
        <v>　埼玉県生活環境保全条例第52条第2項の規定により、指定騒音作業の開始について、次のとおり届け出ます。</v>
      </c>
      <c r="C14" s="118"/>
      <c r="D14" s="118"/>
      <c r="E14" s="118"/>
      <c r="F14" s="118"/>
      <c r="G14" s="118"/>
    </row>
    <row r="15" spans="1:16" ht="75.75" customHeight="1" x14ac:dyDescent="0.45">
      <c r="B15" s="36" t="s">
        <v>0</v>
      </c>
      <c r="C15" s="115" t="str">
        <f>事業者情報!C21</f>
        <v>株式会社深谷市　ふかや工場</v>
      </c>
      <c r="D15" s="115"/>
      <c r="E15" s="116" t="s">
        <v>14</v>
      </c>
      <c r="F15" s="116"/>
      <c r="G15" s="36"/>
    </row>
    <row r="16" spans="1:16" ht="75.75" customHeight="1" x14ac:dyDescent="0.45">
      <c r="B16" s="36" t="s">
        <v>1</v>
      </c>
      <c r="C16" s="115" t="str">
        <f>事業者情報!C22</f>
        <v>深谷市稲荷町１１－１１１１</v>
      </c>
      <c r="D16" s="115"/>
      <c r="E16" s="116" t="s">
        <v>15</v>
      </c>
      <c r="F16" s="116"/>
      <c r="G16" s="42" t="s">
        <v>16</v>
      </c>
    </row>
    <row r="17" spans="1:11" ht="75.75" customHeight="1" x14ac:dyDescent="0.45">
      <c r="B17" s="36" t="s">
        <v>2</v>
      </c>
      <c r="C17" s="115" t="str">
        <f>事業者情報!C23</f>
        <v>電気製品製造</v>
      </c>
      <c r="D17" s="115"/>
      <c r="E17" s="116" t="s">
        <v>17</v>
      </c>
      <c r="F17" s="116"/>
      <c r="G17" s="36"/>
    </row>
    <row r="18" spans="1:11" ht="75.75" customHeight="1" x14ac:dyDescent="0.45">
      <c r="B18" s="36" t="s">
        <v>3</v>
      </c>
      <c r="C18" s="115" t="str">
        <f>事業者情報!C24</f>
        <v>３０人</v>
      </c>
      <c r="D18" s="115"/>
      <c r="E18" s="116" t="s">
        <v>18</v>
      </c>
      <c r="F18" s="116"/>
      <c r="G18" s="36"/>
    </row>
    <row r="19" spans="1:11" ht="75.75" customHeight="1" x14ac:dyDescent="0.45">
      <c r="B19" s="36" t="str">
        <f>VLOOKUP(C2,$J$1:$R$5,4,0)</f>
        <v>指定騒音施設（指定騒音作業）の種類、型式、公称能力、数、使用開始・終了時間及び騒音の防止の方法</v>
      </c>
      <c r="C19" s="115" t="str">
        <f>事業者情報!C25</f>
        <v>別紙のとおり</v>
      </c>
      <c r="D19" s="115"/>
      <c r="E19" s="116" t="s">
        <v>208</v>
      </c>
      <c r="F19" s="116"/>
      <c r="G19" s="36"/>
      <c r="J19" s="28"/>
      <c r="K19" s="28"/>
    </row>
    <row r="20" spans="1:11" ht="89.25" customHeight="1" x14ac:dyDescent="0.45">
      <c r="B20" s="127" t="s">
        <v>156</v>
      </c>
      <c r="C20" s="127"/>
      <c r="D20" s="127"/>
      <c r="E20" s="127"/>
      <c r="F20" s="127"/>
      <c r="G20" s="127"/>
      <c r="J20" s="27"/>
      <c r="K20" s="27"/>
    </row>
    <row r="21" spans="1:11" x14ac:dyDescent="0.45">
      <c r="B21" s="22"/>
      <c r="C21" s="22"/>
      <c r="D21" s="22"/>
      <c r="E21" s="24"/>
      <c r="F21" s="24"/>
      <c r="G21" s="22"/>
      <c r="J21" s="27"/>
      <c r="K21" s="27"/>
    </row>
    <row r="22" spans="1:11" x14ac:dyDescent="0.45">
      <c r="B22" s="22"/>
      <c r="C22" s="22"/>
      <c r="D22" s="22"/>
      <c r="E22" s="24"/>
      <c r="F22" s="24"/>
      <c r="G22" s="22"/>
      <c r="J22" s="27"/>
      <c r="K22" s="27"/>
    </row>
    <row r="23" spans="1:11" x14ac:dyDescent="0.45">
      <c r="B23" s="22"/>
      <c r="C23" s="22"/>
      <c r="D23" s="22"/>
      <c r="E23" s="24"/>
      <c r="F23" s="24"/>
      <c r="G23" s="22"/>
    </row>
    <row r="24" spans="1:11" x14ac:dyDescent="0.45">
      <c r="B24" s="30" t="s">
        <v>128</v>
      </c>
      <c r="C24" s="22"/>
      <c r="D24" s="22"/>
      <c r="E24" s="24"/>
      <c r="F24" s="24"/>
      <c r="G24" s="22"/>
    </row>
    <row r="25" spans="1:11" x14ac:dyDescent="0.45">
      <c r="B25" s="22"/>
      <c r="C25" s="22"/>
      <c r="D25" s="22"/>
      <c r="E25" s="24"/>
      <c r="F25" s="24"/>
      <c r="G25" s="22"/>
    </row>
    <row r="26" spans="1:11" ht="71.25" customHeight="1" x14ac:dyDescent="0.45">
      <c r="B26" s="123" t="str">
        <f>$B$19</f>
        <v>指定騒音施設（指定騒音作業）の種類、型式、公称能力、数、使用開始・終了時間及び騒音の防止の方法</v>
      </c>
      <c r="C26" s="123"/>
      <c r="D26" s="123"/>
      <c r="E26" s="123"/>
      <c r="F26" s="123"/>
      <c r="G26" s="123"/>
    </row>
    <row r="27" spans="1:11" x14ac:dyDescent="0.45">
      <c r="B27" s="22"/>
      <c r="C27" s="22"/>
      <c r="D27" s="22"/>
      <c r="E27" s="24"/>
      <c r="F27" s="24"/>
      <c r="G27" s="22"/>
    </row>
    <row r="28" spans="1:11" x14ac:dyDescent="0.45">
      <c r="B28" s="22"/>
      <c r="C28" s="22"/>
      <c r="D28" s="22"/>
      <c r="E28" s="24"/>
      <c r="F28" s="24"/>
      <c r="G28" s="22"/>
    </row>
    <row r="29" spans="1:11" ht="59.25" customHeight="1" x14ac:dyDescent="0.45">
      <c r="B29" s="35" t="s">
        <v>73</v>
      </c>
      <c r="C29" s="124">
        <v>1</v>
      </c>
      <c r="D29" s="125"/>
      <c r="E29" s="110">
        <v>2</v>
      </c>
      <c r="F29" s="110"/>
      <c r="G29" s="110"/>
      <c r="I29" s="71" t="s">
        <v>188</v>
      </c>
    </row>
    <row r="30" spans="1:11" ht="59.25" customHeight="1" x14ac:dyDescent="0.45">
      <c r="A30">
        <v>3</v>
      </c>
      <c r="B30" s="36" t="str">
        <f>VLOOKUP($C$2,$J$1:$R$5,5,0)</f>
        <v xml:space="preserve">指定騒音施設（指定騒音作業）の種類  </v>
      </c>
      <c r="C30" s="109">
        <f>IF(C$29="","",VLOOKUP(C$29,事業者情報!$A$103:$P$115,$A30,0))</f>
        <v>0</v>
      </c>
      <c r="D30" s="109"/>
      <c r="E30" s="109">
        <f>VLOOKUP(E$29,事業者情報!$A$103:$P$115,$A30,0)</f>
        <v>0</v>
      </c>
      <c r="F30" s="109"/>
      <c r="G30" s="109"/>
      <c r="I30" s="72" t="s">
        <v>157</v>
      </c>
    </row>
    <row r="31" spans="1:11" ht="59.25" customHeight="1" x14ac:dyDescent="0.45">
      <c r="A31">
        <v>9</v>
      </c>
      <c r="B31" s="36" t="s">
        <v>74</v>
      </c>
      <c r="C31" s="112">
        <f>IF(C$29="","",VLOOKUP(C$29,事業者情報!$A$103:$P$115,$A31,0))</f>
        <v>0</v>
      </c>
      <c r="D31" s="113"/>
      <c r="E31" s="111">
        <f>VLOOKUP(E$29,事業者情報!$A$103:$P$115,$A31,0)</f>
        <v>0</v>
      </c>
      <c r="F31" s="111"/>
      <c r="G31" s="111"/>
    </row>
    <row r="32" spans="1:11" ht="59.25" customHeight="1" x14ac:dyDescent="0.45">
      <c r="A32">
        <v>10</v>
      </c>
      <c r="B32" s="36" t="s">
        <v>75</v>
      </c>
      <c r="C32" s="112">
        <f>IF(C$29="","",VLOOKUP(C$29,事業者情報!$A$103:$P$115,$A32,0))</f>
        <v>0</v>
      </c>
      <c r="D32" s="113"/>
      <c r="E32" s="111">
        <f>VLOOKUP(E$29,事業者情報!$A$103:$P$115,$A32,0)</f>
        <v>0</v>
      </c>
      <c r="F32" s="111"/>
      <c r="G32" s="111"/>
    </row>
    <row r="33" spans="1:12" ht="59.25" customHeight="1" x14ac:dyDescent="0.45">
      <c r="A33">
        <v>11</v>
      </c>
      <c r="B33" s="36" t="s">
        <v>76</v>
      </c>
      <c r="C33" s="112">
        <f>IF(C$29="","",VLOOKUP(C$29,事業者情報!$A$103:$P$115,$A33,0))</f>
        <v>0</v>
      </c>
      <c r="D33" s="113"/>
      <c r="E33" s="111">
        <f>VLOOKUP(E$29,事業者情報!$A$103:$P$115,$A33,0)</f>
        <v>0</v>
      </c>
      <c r="F33" s="111"/>
      <c r="G33" s="111"/>
    </row>
    <row r="34" spans="1:12" ht="59.25" customHeight="1" x14ac:dyDescent="0.45">
      <c r="A34">
        <v>4</v>
      </c>
      <c r="B34" s="36" t="s">
        <v>146</v>
      </c>
      <c r="C34" s="109" t="str">
        <f>IF(C29="","",VLOOKUP(C29,事業者情報!$A$103:$P$115,A34,0)&amp;"／"&amp;VLOOKUP(C29,事業者情報!$A$103:$P$115,A34+1,0))</f>
        <v>／</v>
      </c>
      <c r="D34" s="109"/>
      <c r="E34" s="109" t="str">
        <f>IF(E29="","",VLOOKUP(E$29,事業者情報!$A$103:$P$115,$A34,0)&amp;"／"&amp;VLOOKUP(E$29,事業者情報!$A$103:$P$115,$A34+1,0))</f>
        <v>／</v>
      </c>
      <c r="F34" s="109"/>
      <c r="G34" s="109"/>
    </row>
    <row r="35" spans="1:12" ht="59.25" customHeight="1" x14ac:dyDescent="0.45">
      <c r="A35">
        <v>6</v>
      </c>
      <c r="B35" s="36" t="s">
        <v>77</v>
      </c>
      <c r="C35" s="109">
        <f>IF(C$29="","",VLOOKUP(C$29,事業者情報!$A$103:$P$115,$A35,0))</f>
        <v>0</v>
      </c>
      <c r="D35" s="109"/>
      <c r="E35" s="109">
        <f>VLOOKUP(E$29,事業者情報!$A$103:$P$115,$A35,0)</f>
        <v>0</v>
      </c>
      <c r="F35" s="109"/>
      <c r="G35" s="109"/>
    </row>
    <row r="36" spans="1:12" ht="59.25" customHeight="1" x14ac:dyDescent="0.45">
      <c r="A36">
        <v>7</v>
      </c>
      <c r="B36" s="36" t="s">
        <v>5</v>
      </c>
      <c r="C36" s="132">
        <f>IF(C$29="","",VLOOKUP(C$29,事業者情報!$A$103:$P$115,$A36,0))</f>
        <v>0</v>
      </c>
      <c r="D36" s="132"/>
      <c r="E36" s="132">
        <f>VLOOKUP(E$29,事業者情報!$A$103:$P$115,$A36,0)</f>
        <v>0</v>
      </c>
      <c r="F36" s="132"/>
      <c r="G36" s="132"/>
    </row>
    <row r="37" spans="1:12" ht="59.25" customHeight="1" x14ac:dyDescent="0.45">
      <c r="A37">
        <v>8</v>
      </c>
      <c r="B37" s="36" t="s">
        <v>7</v>
      </c>
      <c r="C37" s="132">
        <f>IF(C$29="","",VLOOKUP(C$29,事業者情報!$A$103:$P$115,$A37,0))</f>
        <v>0</v>
      </c>
      <c r="D37" s="132"/>
      <c r="E37" s="132">
        <f>VLOOKUP(E$29,事業者情報!$A$103:$P$115,$A37,0)</f>
        <v>0</v>
      </c>
      <c r="F37" s="132"/>
      <c r="G37" s="132"/>
    </row>
    <row r="38" spans="1:12" ht="59.25" customHeight="1" x14ac:dyDescent="0.45">
      <c r="A38">
        <v>12</v>
      </c>
      <c r="B38" s="36" t="str">
        <f>VLOOKUP($C$2,$J$1:$R$5,6,0)</f>
        <v>騒音の防止の方法</v>
      </c>
      <c r="C38" s="109">
        <f>IF(C$29="","",VLOOKUP(C$29,事業者情報!$A$103:$P$115,$A38,0))</f>
        <v>0</v>
      </c>
      <c r="D38" s="109"/>
      <c r="E38" s="109">
        <f>VLOOKUP(E$29,事業者情報!$A$103:$P$115,$A38,0)</f>
        <v>0</v>
      </c>
      <c r="F38" s="109"/>
      <c r="G38" s="109"/>
    </row>
    <row r="39" spans="1:12" x14ac:dyDescent="0.45">
      <c r="B39" s="37"/>
      <c r="C39" s="22"/>
      <c r="D39" s="22"/>
      <c r="E39" s="24"/>
      <c r="F39" s="24"/>
      <c r="G39" s="22"/>
    </row>
    <row r="40" spans="1:12" ht="142.5" customHeight="1" x14ac:dyDescent="0.45">
      <c r="B40" s="126" t="str">
        <f>VLOOKUP($C$2,$J$1:$R$5,7,0)</f>
        <v xml:space="preserve">備考
　１　「指定騒音施設（指定騒音作業）の種類」の欄には、埼玉県生活環境保全条例別表第２第５号又は別表第３に掲げる区分（細分を含む。）及び名称を記載すること。
　２　設置の届出の場合には「工事開始予定年月日」及び「使用開始予定年月日」の欄に、使用の届出の場合には「設置年月日」の欄に、それぞれ記載すること。
　３　「騒音の防止の方法」の欄の記載については、消音器の設置、音源室内の防音措置、遮音塀の設置等騒音の防止に関して講じようとする措置の概要を明らかにするとともに、できる限り図面、表等を利用すること。
</v>
      </c>
      <c r="C40" s="126"/>
      <c r="D40" s="126"/>
      <c r="E40" s="126"/>
      <c r="F40" s="126"/>
      <c r="G40" s="126"/>
      <c r="L40" s="11"/>
    </row>
    <row r="41" spans="1:12" x14ac:dyDescent="0.45">
      <c r="B41" s="30" t="s">
        <v>128</v>
      </c>
      <c r="C41" s="22"/>
      <c r="D41" s="22"/>
      <c r="E41" s="24"/>
      <c r="F41" s="24"/>
      <c r="G41" s="22"/>
    </row>
    <row r="42" spans="1:12" x14ac:dyDescent="0.45">
      <c r="B42" s="22"/>
      <c r="C42" s="22"/>
      <c r="D42" s="22"/>
      <c r="E42" s="24"/>
      <c r="F42" s="24"/>
      <c r="G42" s="22"/>
    </row>
    <row r="43" spans="1:12" ht="71.25" customHeight="1" x14ac:dyDescent="0.45">
      <c r="B43" s="123" t="str">
        <f>$B$19</f>
        <v>指定騒音施設（指定騒音作業）の種類、型式、公称能力、数、使用開始・終了時間及び騒音の防止の方法</v>
      </c>
      <c r="C43" s="123"/>
      <c r="D43" s="123"/>
      <c r="E43" s="123"/>
      <c r="F43" s="123"/>
      <c r="G43" s="123"/>
    </row>
    <row r="44" spans="1:12" x14ac:dyDescent="0.45">
      <c r="B44" s="22"/>
      <c r="C44" s="22"/>
      <c r="D44" s="22"/>
      <c r="E44" s="24"/>
      <c r="F44" s="24"/>
      <c r="G44" s="22"/>
    </row>
    <row r="45" spans="1:12" x14ac:dyDescent="0.45">
      <c r="B45" s="22"/>
      <c r="C45" s="22"/>
      <c r="D45" s="22"/>
      <c r="E45" s="24"/>
      <c r="F45" s="24"/>
      <c r="G45" s="22"/>
    </row>
    <row r="46" spans="1:12" ht="59.25" customHeight="1" x14ac:dyDescent="0.45">
      <c r="B46" s="57" t="s">
        <v>73</v>
      </c>
      <c r="C46" s="124">
        <v>3</v>
      </c>
      <c r="D46" s="125"/>
      <c r="E46" s="110" t="s">
        <v>187</v>
      </c>
      <c r="F46" s="110"/>
      <c r="G46" s="110"/>
      <c r="I46" s="71" t="s">
        <v>188</v>
      </c>
    </row>
    <row r="47" spans="1:12" ht="59.25" customHeight="1" x14ac:dyDescent="0.45">
      <c r="A47">
        <v>3</v>
      </c>
      <c r="B47" s="58" t="str">
        <f>VLOOKUP($C$2,$J$1:$R$5,5,0)</f>
        <v xml:space="preserve">指定騒音施設（指定騒音作業）の種類  </v>
      </c>
      <c r="C47" s="121">
        <f>IF(C$46="","",VLOOKUP(C$46,事業者情報!$A$103:$P$115,$A47,0))</f>
        <v>0</v>
      </c>
      <c r="D47" s="121"/>
      <c r="E47" s="121" t="str">
        <f>VLOOKUP(E$46,事業者情報!$A$103:$P$115,$A47,0)</f>
        <v>1 木材加工機械_ｲ 帯のこ盤</v>
      </c>
      <c r="F47" s="121"/>
      <c r="G47" s="121"/>
      <c r="I47" s="72" t="s">
        <v>157</v>
      </c>
    </row>
    <row r="48" spans="1:12" ht="59.25" customHeight="1" x14ac:dyDescent="0.45">
      <c r="A48">
        <v>9</v>
      </c>
      <c r="B48" s="58" t="s">
        <v>74</v>
      </c>
      <c r="C48" s="129">
        <f>IF(C$46="","",VLOOKUP(C$46,事業者情報!$A$103:$P$115,$A48,0))</f>
        <v>0</v>
      </c>
      <c r="D48" s="130"/>
      <c r="E48" s="131">
        <f>VLOOKUP(E$46,事業者情報!$A$103:$P$115,$A48,0)</f>
        <v>45677</v>
      </c>
      <c r="F48" s="131"/>
      <c r="G48" s="131"/>
    </row>
    <row r="49" spans="1:12" ht="59.25" customHeight="1" x14ac:dyDescent="0.45">
      <c r="A49">
        <v>10</v>
      </c>
      <c r="B49" s="58" t="s">
        <v>75</v>
      </c>
      <c r="C49" s="129">
        <f>IF(C$46="","",VLOOKUP(C$46,事業者情報!$A$103:$P$115,$A49,0))</f>
        <v>0</v>
      </c>
      <c r="D49" s="130"/>
      <c r="E49" s="131">
        <f>VLOOKUP(E$46,事業者情報!$A$103:$P$115,$A49,0)</f>
        <v>45678</v>
      </c>
      <c r="F49" s="131"/>
      <c r="G49" s="131"/>
    </row>
    <row r="50" spans="1:12" ht="59.25" customHeight="1" x14ac:dyDescent="0.45">
      <c r="A50">
        <v>11</v>
      </c>
      <c r="B50" s="58" t="s">
        <v>76</v>
      </c>
      <c r="C50" s="129">
        <f>IF(C$46="","",VLOOKUP(C$46,事業者情報!$A$103:$P$115,$A50,0))</f>
        <v>0</v>
      </c>
      <c r="D50" s="130"/>
      <c r="E50" s="131">
        <f>VLOOKUP(E$46,事業者情報!$A$103:$P$115,$A50,0)</f>
        <v>45679</v>
      </c>
      <c r="F50" s="131"/>
      <c r="G50" s="131"/>
    </row>
    <row r="51" spans="1:12" ht="59.25" customHeight="1" x14ac:dyDescent="0.45">
      <c r="A51">
        <v>4</v>
      </c>
      <c r="B51" s="58" t="s">
        <v>146</v>
      </c>
      <c r="C51" s="121" t="str">
        <f>IF(C46="","",VLOOKUP(C$46,事業者情報!$A$103:$P$115,A51,0)&amp;"／"&amp;VLOOKUP(C$46,事業者情報!$A$103:$P$115,A51+1,0))</f>
        <v>／</v>
      </c>
      <c r="D51" s="121"/>
      <c r="E51" s="121" t="str">
        <f>IF(E46="","",VLOOKUP(E$46,事業者情報!$A$103:$P$115,$A51,0)&amp;"／"&amp;VLOOKUP(E$46,事業者情報!$A$103:$P$115,$A51+1,0))</f>
        <v>KJ-KKK／60W</v>
      </c>
      <c r="F51" s="121"/>
      <c r="G51" s="121"/>
    </row>
    <row r="52" spans="1:12" ht="59.25" customHeight="1" x14ac:dyDescent="0.45">
      <c r="A52">
        <v>6</v>
      </c>
      <c r="B52" s="58" t="s">
        <v>77</v>
      </c>
      <c r="C52" s="121">
        <f>IF(C$46="","",VLOOKUP(C$46,事業者情報!$A$103:$P$115,$A52,0))</f>
        <v>0</v>
      </c>
      <c r="D52" s="121"/>
      <c r="E52" s="121">
        <f>VLOOKUP(E$46,事業者情報!$A$103:$P$115,$A52,0)</f>
        <v>4</v>
      </c>
      <c r="F52" s="121"/>
      <c r="G52" s="121"/>
    </row>
    <row r="53" spans="1:12" ht="59.25" customHeight="1" x14ac:dyDescent="0.45">
      <c r="A53">
        <v>7</v>
      </c>
      <c r="B53" s="58" t="s">
        <v>5</v>
      </c>
      <c r="C53" s="128">
        <f>IF(C$46="","",VLOOKUP(C$46,事業者情報!$A$103:$P$115,$A53,0))</f>
        <v>0</v>
      </c>
      <c r="D53" s="128"/>
      <c r="E53" s="128">
        <f>VLOOKUP(E$46,事業者情報!$A$103:$P$115,$A53,0)</f>
        <v>0.375</v>
      </c>
      <c r="F53" s="128"/>
      <c r="G53" s="128"/>
    </row>
    <row r="54" spans="1:12" ht="59.25" customHeight="1" x14ac:dyDescent="0.45">
      <c r="A54">
        <v>8</v>
      </c>
      <c r="B54" s="58" t="s">
        <v>7</v>
      </c>
      <c r="C54" s="128">
        <f>IF(C$46="","",VLOOKUP(C$46,事業者情報!$A$103:$P$115,$A54,0))</f>
        <v>0</v>
      </c>
      <c r="D54" s="128"/>
      <c r="E54" s="128">
        <f>VLOOKUP(E$46,事業者情報!$A$103:$P$115,$A54,0)</f>
        <v>0.70833333333333337</v>
      </c>
      <c r="F54" s="128"/>
      <c r="G54" s="128"/>
    </row>
    <row r="55" spans="1:12" ht="59.25" customHeight="1" x14ac:dyDescent="0.45">
      <c r="A55">
        <v>12</v>
      </c>
      <c r="B55" s="58" t="str">
        <f>VLOOKUP($C$2,$J$1:$R$5,6,0)</f>
        <v>騒音の防止の方法</v>
      </c>
      <c r="C55" s="121">
        <f>IF(C$46="","",VLOOKUP(C$46,事業者情報!$A$103:$P$115,$A55,0))</f>
        <v>0</v>
      </c>
      <c r="D55" s="121"/>
      <c r="E55" s="121">
        <f>VLOOKUP(E$46,事業者情報!$A$103:$P$115,$A55,0)</f>
        <v>0</v>
      </c>
      <c r="F55" s="121"/>
      <c r="G55" s="121"/>
    </row>
    <row r="56" spans="1:12" x14ac:dyDescent="0.45">
      <c r="B56" s="37"/>
      <c r="C56" s="22"/>
      <c r="D56" s="22"/>
      <c r="E56" s="24"/>
      <c r="F56" s="24"/>
      <c r="G56" s="22"/>
    </row>
    <row r="57" spans="1:12" ht="142.5" customHeight="1" x14ac:dyDescent="0.45">
      <c r="B57" s="126" t="str">
        <f>VLOOKUP($C$2,$J$1:$R$5,7,0)</f>
        <v xml:space="preserve">備考
　１　「指定騒音施設（指定騒音作業）の種類」の欄には、埼玉県生活環境保全条例別表第２第５号又は別表第３に掲げる区分（細分を含む。）及び名称を記載すること。
　２　設置の届出の場合には「工事開始予定年月日」及び「使用開始予定年月日」の欄に、使用の届出の場合には「設置年月日」の欄に、それぞれ記載すること。
　３　「騒音の防止の方法」の欄の記載については、消音器の設置、音源室内の防音措置、遮音塀の設置等騒音の防止に関して講じようとする措置の概要を明らかにするとともに、できる限り図面、表等を利用すること。
</v>
      </c>
      <c r="C57" s="126"/>
      <c r="D57" s="126"/>
      <c r="E57" s="126"/>
      <c r="F57" s="126"/>
      <c r="G57" s="126"/>
      <c r="L57" s="11"/>
    </row>
  </sheetData>
  <sheetProtection algorithmName="SHA-512" hashValue="k31ETyz1hukBkTgzsZ4+Afo/sw8iNHYGqy3ZPlEAwmCQED8t0/scX+znHCdJP8656AFY3prw7K2tQTzZZc4ecw==" saltValue="QQsV205zUU23v833l5MufQ==" spinCount="100000" sheet="1" objects="1" scenarios="1"/>
  <mergeCells count="65">
    <mergeCell ref="C49:D49"/>
    <mergeCell ref="E49:G49"/>
    <mergeCell ref="C50:D50"/>
    <mergeCell ref="E50:G50"/>
    <mergeCell ref="C35:D35"/>
    <mergeCell ref="C48:D48"/>
    <mergeCell ref="E48:G48"/>
    <mergeCell ref="E36:G36"/>
    <mergeCell ref="E37:G37"/>
    <mergeCell ref="E38:G38"/>
    <mergeCell ref="C36:D36"/>
    <mergeCell ref="C37:D37"/>
    <mergeCell ref="C38:D38"/>
    <mergeCell ref="B57:G57"/>
    <mergeCell ref="C52:D52"/>
    <mergeCell ref="E52:G52"/>
    <mergeCell ref="C53:D53"/>
    <mergeCell ref="E53:G53"/>
    <mergeCell ref="C54:D54"/>
    <mergeCell ref="E54:G54"/>
    <mergeCell ref="C55:D55"/>
    <mergeCell ref="E55:G55"/>
    <mergeCell ref="C51:D51"/>
    <mergeCell ref="E51:G51"/>
    <mergeCell ref="E35:G35"/>
    <mergeCell ref="B1:D1"/>
    <mergeCell ref="B43:G43"/>
    <mergeCell ref="C46:D46"/>
    <mergeCell ref="E46:G46"/>
    <mergeCell ref="C47:D47"/>
    <mergeCell ref="E47:G47"/>
    <mergeCell ref="C19:D19"/>
    <mergeCell ref="C29:D29"/>
    <mergeCell ref="B40:G40"/>
    <mergeCell ref="B26:G26"/>
    <mergeCell ref="B20:G20"/>
    <mergeCell ref="E19:F19"/>
    <mergeCell ref="C30:D30"/>
    <mergeCell ref="C2:F2"/>
    <mergeCell ref="C17:D17"/>
    <mergeCell ref="E17:F17"/>
    <mergeCell ref="C18:D18"/>
    <mergeCell ref="E18:F18"/>
    <mergeCell ref="D8:E8"/>
    <mergeCell ref="B14:G14"/>
    <mergeCell ref="C15:D15"/>
    <mergeCell ref="E15:F15"/>
    <mergeCell ref="C16:D16"/>
    <mergeCell ref="E16:F16"/>
    <mergeCell ref="F8:G8"/>
    <mergeCell ref="F9:G9"/>
    <mergeCell ref="F10:G10"/>
    <mergeCell ref="F11:G11"/>
    <mergeCell ref="E4:G4"/>
    <mergeCell ref="D9:E9"/>
    <mergeCell ref="E34:G34"/>
    <mergeCell ref="E29:G29"/>
    <mergeCell ref="E30:G30"/>
    <mergeCell ref="E31:G31"/>
    <mergeCell ref="E32:G32"/>
    <mergeCell ref="E33:G33"/>
    <mergeCell ref="C34:D34"/>
    <mergeCell ref="C31:D31"/>
    <mergeCell ref="C32:D32"/>
    <mergeCell ref="C33:D33"/>
  </mergeCells>
  <phoneticPr fontId="1"/>
  <dataValidations count="1">
    <dataValidation type="list" allowBlank="1" showInputMessage="1" showErrorMessage="1" sqref="C2:F2" xr:uid="{00000000-0002-0000-0100-000000000000}">
      <formula1>$J$1:$J$5</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28"/>
  <sheetViews>
    <sheetView view="pageBreakPreview" zoomScale="60" zoomScaleNormal="70" workbookViewId="0">
      <selection activeCell="D22" sqref="D22"/>
    </sheetView>
  </sheetViews>
  <sheetFormatPr defaultRowHeight="18" x14ac:dyDescent="0.45"/>
  <cols>
    <col min="1" max="1" width="14" customWidth="1"/>
    <col min="2" max="2" width="23.69921875" customWidth="1"/>
    <col min="3" max="4" width="15" customWidth="1"/>
    <col min="5" max="5" width="10" customWidth="1"/>
    <col min="6" max="6" width="9.8984375" customWidth="1"/>
    <col min="7" max="7" width="15.09765625" customWidth="1"/>
    <col min="8" max="9" width="15" customWidth="1"/>
    <col min="10" max="10" width="15.59765625" customWidth="1"/>
  </cols>
  <sheetData>
    <row r="1" spans="1:17" x14ac:dyDescent="0.45">
      <c r="A1" s="77" t="s">
        <v>201</v>
      </c>
      <c r="B1" s="150" t="str">
        <f>VLOOKUP(B2,$M$1:$R$5,5,0)</f>
        <v>様式第13号（第40条関係）</v>
      </c>
      <c r="C1" s="150"/>
      <c r="D1" s="150"/>
      <c r="M1" t="s">
        <v>64</v>
      </c>
      <c r="N1" t="s">
        <v>204</v>
      </c>
      <c r="O1" t="s">
        <v>92</v>
      </c>
      <c r="P1" s="11" t="s">
        <v>137</v>
      </c>
      <c r="Q1" s="11" t="s">
        <v>158</v>
      </c>
    </row>
    <row r="2" spans="1:17" ht="25.8" x14ac:dyDescent="0.45">
      <c r="B2" s="151" t="str">
        <f>IF(COUNTIF($M:$M,事業者情報!C6)&gt;0,事業者情報!C6,M1)</f>
        <v>指定騒音施設の種類ごとの数変更届出書</v>
      </c>
      <c r="C2" s="151"/>
      <c r="D2" s="151"/>
      <c r="E2" s="151"/>
      <c r="F2" s="151"/>
      <c r="G2" s="151"/>
      <c r="H2" s="151"/>
      <c r="I2" s="151"/>
      <c r="J2" s="151"/>
      <c r="M2" t="s">
        <v>65</v>
      </c>
      <c r="N2" t="s">
        <v>204</v>
      </c>
      <c r="O2" t="s">
        <v>92</v>
      </c>
      <c r="P2" s="11" t="s">
        <v>137</v>
      </c>
      <c r="Q2" s="11" t="s">
        <v>158</v>
      </c>
    </row>
    <row r="3" spans="1:17" x14ac:dyDescent="0.45">
      <c r="M3" t="s">
        <v>138</v>
      </c>
      <c r="N3" t="s">
        <v>205</v>
      </c>
      <c r="O3" t="s">
        <v>93</v>
      </c>
      <c r="P3" s="11" t="s">
        <v>139</v>
      </c>
      <c r="Q3" s="11" t="s">
        <v>159</v>
      </c>
    </row>
    <row r="4" spans="1:17" x14ac:dyDescent="0.45">
      <c r="C4" s="10"/>
      <c r="D4" s="10"/>
      <c r="E4" s="10"/>
      <c r="F4" s="10"/>
      <c r="G4" s="10"/>
      <c r="H4" s="120">
        <f>MAX(事業者情報!$C$5:$C$5)</f>
        <v>45687</v>
      </c>
      <c r="I4" s="120"/>
      <c r="J4" s="120"/>
      <c r="M4" t="s">
        <v>123</v>
      </c>
      <c r="N4" t="s">
        <v>205</v>
      </c>
      <c r="O4" t="s">
        <v>93</v>
      </c>
      <c r="P4" s="11" t="s">
        <v>139</v>
      </c>
      <c r="Q4" s="11" t="s">
        <v>159</v>
      </c>
    </row>
    <row r="6" spans="1:17" x14ac:dyDescent="0.45">
      <c r="B6" s="26" t="s">
        <v>82</v>
      </c>
    </row>
    <row r="7" spans="1:17" x14ac:dyDescent="0.45">
      <c r="B7" s="4"/>
    </row>
    <row r="8" spans="1:17" ht="22.2" x14ac:dyDescent="0.4">
      <c r="B8" s="3"/>
      <c r="D8" s="12"/>
      <c r="E8" s="12" t="s">
        <v>52</v>
      </c>
      <c r="F8" s="134" t="s">
        <v>54</v>
      </c>
      <c r="G8" s="134"/>
      <c r="H8" s="119" t="str">
        <f>事業者情報!$C$14</f>
        <v>株式会社深谷市</v>
      </c>
      <c r="I8" s="119"/>
      <c r="J8" s="119"/>
    </row>
    <row r="9" spans="1:17" ht="22.2" x14ac:dyDescent="0.45">
      <c r="B9" s="5"/>
      <c r="F9" s="135" t="s">
        <v>53</v>
      </c>
      <c r="G9" s="136"/>
      <c r="H9" s="119" t="str">
        <f>事業者情報!$C$15</f>
        <v>深谷市仲町１１－１</v>
      </c>
      <c r="I9" s="119"/>
      <c r="J9" s="119"/>
    </row>
    <row r="10" spans="1:17" ht="22.2" x14ac:dyDescent="0.45">
      <c r="H10" s="119" t="str">
        <f>事業者情報!$C$16</f>
        <v>代表取締役　深谷　太郎</v>
      </c>
      <c r="I10" s="119"/>
      <c r="J10" s="119"/>
    </row>
    <row r="11" spans="1:17" ht="22.2" x14ac:dyDescent="0.45">
      <c r="G11" t="s">
        <v>55</v>
      </c>
      <c r="H11" s="119" t="str">
        <f>事業者情報!$C$17&amp;"）"</f>
        <v>０００－０００－００００）</v>
      </c>
      <c r="I11" s="119"/>
      <c r="J11" s="119"/>
    </row>
    <row r="12" spans="1:17" x14ac:dyDescent="0.45">
      <c r="B12" s="6"/>
    </row>
    <row r="13" spans="1:17" x14ac:dyDescent="0.45">
      <c r="B13" s="6"/>
    </row>
    <row r="14" spans="1:17" ht="39" customHeight="1" x14ac:dyDescent="0.45">
      <c r="B14" s="137" t="str">
        <f>VLOOKUP(B2,M$1:$R$5,2,0)</f>
        <v>　埼玉県生活環境保全条例第54条第１項（第54条第２項）の規定により、指定騒音施設の種類ごとの数又は指定騒音作業の種類の変更について、次のとおり届け出ます。</v>
      </c>
      <c r="C14" s="137"/>
      <c r="D14" s="137"/>
      <c r="E14" s="137"/>
      <c r="F14" s="137"/>
      <c r="G14" s="137"/>
      <c r="H14" s="137"/>
      <c r="I14" s="137"/>
      <c r="J14" s="137"/>
    </row>
    <row r="15" spans="1:17" ht="60.75" customHeight="1" x14ac:dyDescent="0.45">
      <c r="B15" s="35" t="s">
        <v>0</v>
      </c>
      <c r="C15" s="152" t="str">
        <f>事業者情報!C21</f>
        <v>株式会社深谷市　ふかや工場</v>
      </c>
      <c r="D15" s="152"/>
      <c r="E15" s="152"/>
      <c r="F15" s="152"/>
      <c r="G15" s="149" t="s">
        <v>14</v>
      </c>
      <c r="H15" s="149"/>
      <c r="I15" s="147"/>
      <c r="J15" s="148"/>
    </row>
    <row r="16" spans="1:17" ht="60.75" customHeight="1" x14ac:dyDescent="0.45">
      <c r="B16" s="35" t="s">
        <v>1</v>
      </c>
      <c r="C16" s="152" t="str">
        <f>事業者情報!C22</f>
        <v>深谷市稲荷町１１－１１１１</v>
      </c>
      <c r="D16" s="152"/>
      <c r="E16" s="152"/>
      <c r="F16" s="152"/>
      <c r="G16" s="149" t="s">
        <v>15</v>
      </c>
      <c r="H16" s="149"/>
      <c r="I16" s="147" t="s">
        <v>16</v>
      </c>
      <c r="J16" s="148"/>
    </row>
    <row r="17" spans="1:13" ht="40.5" customHeight="1" x14ac:dyDescent="0.45">
      <c r="B17" s="138"/>
      <c r="C17" s="139"/>
      <c r="D17" s="139"/>
      <c r="E17" s="139"/>
      <c r="F17" s="140"/>
      <c r="G17" s="149" t="s">
        <v>17</v>
      </c>
      <c r="H17" s="149"/>
      <c r="I17" s="147"/>
      <c r="J17" s="148"/>
    </row>
    <row r="18" spans="1:13" ht="40.5" customHeight="1" x14ac:dyDescent="0.45">
      <c r="B18" s="141"/>
      <c r="C18" s="142"/>
      <c r="D18" s="142"/>
      <c r="E18" s="142"/>
      <c r="F18" s="143"/>
      <c r="G18" s="149" t="s">
        <v>18</v>
      </c>
      <c r="H18" s="149"/>
      <c r="I18" s="147"/>
      <c r="J18" s="148"/>
    </row>
    <row r="19" spans="1:13" ht="40.5" customHeight="1" x14ac:dyDescent="0.45">
      <c r="B19" s="144"/>
      <c r="C19" s="145"/>
      <c r="D19" s="145"/>
      <c r="E19" s="145"/>
      <c r="F19" s="146"/>
      <c r="G19" s="149" t="s">
        <v>19</v>
      </c>
      <c r="H19" s="149"/>
      <c r="I19" s="147"/>
      <c r="J19" s="148"/>
    </row>
    <row r="20" spans="1:13" ht="60.75" customHeight="1" x14ac:dyDescent="0.45">
      <c r="B20" s="133" t="s">
        <v>129</v>
      </c>
      <c r="C20" s="133" t="s">
        <v>130</v>
      </c>
      <c r="D20" s="133" t="s">
        <v>131</v>
      </c>
      <c r="E20" s="133" t="s">
        <v>132</v>
      </c>
      <c r="F20" s="133"/>
      <c r="G20" s="133" t="s">
        <v>133</v>
      </c>
      <c r="H20" s="133"/>
      <c r="I20" s="133" t="s">
        <v>134</v>
      </c>
      <c r="J20" s="133"/>
    </row>
    <row r="21" spans="1:13" ht="60.75" customHeight="1" x14ac:dyDescent="0.45">
      <c r="A21" t="s">
        <v>151</v>
      </c>
      <c r="B21" s="133"/>
      <c r="C21" s="133"/>
      <c r="D21" s="133"/>
      <c r="E21" s="35" t="s">
        <v>89</v>
      </c>
      <c r="F21" s="35" t="s">
        <v>90</v>
      </c>
      <c r="G21" s="35" t="s">
        <v>135</v>
      </c>
      <c r="H21" s="35" t="s">
        <v>136</v>
      </c>
      <c r="I21" s="35" t="s">
        <v>135</v>
      </c>
      <c r="J21" s="35" t="s">
        <v>136</v>
      </c>
    </row>
    <row r="22" spans="1:13" ht="75.75" customHeight="1" x14ac:dyDescent="0.45">
      <c r="A22" s="83">
        <v>1</v>
      </c>
      <c r="B22" s="81">
        <f>VLOOKUP($A22,事業者情報!$A$103:$P$115,3,0)</f>
        <v>0</v>
      </c>
      <c r="C22" s="81">
        <f>VLOOKUP($A22,事業者情報!$A$103:$P$115,4,0)</f>
        <v>0</v>
      </c>
      <c r="D22" s="81">
        <f>VLOOKUP($A22,事業者情報!$A$103:$P$115,5,0)</f>
        <v>0</v>
      </c>
      <c r="E22" s="81">
        <f>VLOOKUP($A22,事業者情報!$A$103:$P$115,6,0)</f>
        <v>0</v>
      </c>
      <c r="F22" s="81">
        <f>VLOOKUP($A22,事業者情報!$A$103:$P$115,15,0)</f>
        <v>0</v>
      </c>
      <c r="G22" s="82">
        <f>VLOOKUP($A22,事業者情報!$A$103:$P$115,7,0)</f>
        <v>0</v>
      </c>
      <c r="H22" s="82">
        <f>VLOOKUP($A22,事業者情報!$A$103:$P$115,16,0)</f>
        <v>0</v>
      </c>
      <c r="I22" s="82">
        <f>VLOOKUP($A22,事業者情報!$A$103:$P$115,8,0)</f>
        <v>0</v>
      </c>
      <c r="J22" s="82" t="e">
        <f>VLOOKUP($A22,事業者情報!$A$103:$P$115,17,0)</f>
        <v>#REF!</v>
      </c>
      <c r="M22" s="71" t="s">
        <v>206</v>
      </c>
    </row>
    <row r="23" spans="1:13" ht="75.75" customHeight="1" x14ac:dyDescent="0.45">
      <c r="A23" s="83">
        <v>2</v>
      </c>
      <c r="B23" s="81">
        <f>IF(A23="","",VLOOKUP($A23,事業者情報!$A$103:$P$115,3,0))</f>
        <v>0</v>
      </c>
      <c r="C23" s="81">
        <f>IF(A23="","",VLOOKUP($A23,事業者情報!$A$103:$P$115,4,0))</f>
        <v>0</v>
      </c>
      <c r="D23" s="81">
        <f>IF(A23="","",VLOOKUP($A23,事業者情報!$A$103:$P$115,5,0))</f>
        <v>0</v>
      </c>
      <c r="E23" s="81">
        <f>IF(A23="","",VLOOKUP($A23,事業者情報!$A$103:$P$115,6,0))</f>
        <v>0</v>
      </c>
      <c r="F23" s="81">
        <f>IF(A23="","",VLOOKUP($A23,事業者情報!$A$103:$P$115,15,0))</f>
        <v>0</v>
      </c>
      <c r="G23" s="82">
        <f>IF(A23="","",VLOOKUP($A23,事業者情報!$A$103:$P$115,7,0))</f>
        <v>0</v>
      </c>
      <c r="H23" s="82">
        <f>IF(A23="","",VLOOKUP($A23,事業者情報!$A$103:$P$115,16,0))</f>
        <v>0</v>
      </c>
      <c r="I23" s="82">
        <f>IF(A23="","",VLOOKUP($A23,事業者情報!$A$103:$P$115,8,0))</f>
        <v>0</v>
      </c>
      <c r="J23" s="82" t="e">
        <f>IF(A23="","",VLOOKUP($A23,事業者情報!$A$103:$P$115,17,0))</f>
        <v>#REF!</v>
      </c>
      <c r="M23" s="71" t="s">
        <v>207</v>
      </c>
    </row>
    <row r="24" spans="1:13" ht="75.75" customHeight="1" x14ac:dyDescent="0.45">
      <c r="A24" s="83">
        <v>3</v>
      </c>
      <c r="B24" s="81">
        <f>IF(A24="","",VLOOKUP($A24,事業者情報!$A$103:$P$115,3,0))</f>
        <v>0</v>
      </c>
      <c r="C24" s="81">
        <f>IF(A24="","",VLOOKUP($A24,事業者情報!$A$103:$P$115,4,0))</f>
        <v>0</v>
      </c>
      <c r="D24" s="81">
        <f>IF(A24="","",VLOOKUP($A24,事業者情報!$A$103:$P$115,5,0))</f>
        <v>0</v>
      </c>
      <c r="E24" s="81">
        <f>IF(A24="","",VLOOKUP($A24,事業者情報!$A$103:$P$115,6,0))</f>
        <v>0</v>
      </c>
      <c r="F24" s="81">
        <f>IF(A24="","",VLOOKUP($A24,事業者情報!$A$103:$P$115,15,0))</f>
        <v>0</v>
      </c>
      <c r="G24" s="82">
        <f>IF(A24="","",VLOOKUP($A24,事業者情報!$A$103:$P$115,7,0))</f>
        <v>0</v>
      </c>
      <c r="H24" s="82">
        <f>IF(A24="","",VLOOKUP($A24,事業者情報!$A$103:$P$115,16,0))</f>
        <v>0</v>
      </c>
      <c r="I24" s="82">
        <f>IF(A24="","",VLOOKUP($A24,事業者情報!$A$103:$P$115,8,0))</f>
        <v>0</v>
      </c>
      <c r="J24" s="82" t="e">
        <f>IF(A24="","",VLOOKUP($A24,事業者情報!$A$103:$P$115,17,0))</f>
        <v>#REF!</v>
      </c>
    </row>
    <row r="25" spans="1:13" x14ac:dyDescent="0.45">
      <c r="B25" s="43"/>
      <c r="C25" s="43"/>
      <c r="D25" s="43"/>
      <c r="E25" s="43"/>
      <c r="F25" s="43"/>
      <c r="G25" s="44"/>
      <c r="H25" s="44"/>
      <c r="I25" s="44"/>
      <c r="J25" s="45"/>
    </row>
    <row r="26" spans="1:13" ht="112.5" customHeight="1" x14ac:dyDescent="0.45">
      <c r="B26" s="126" t="str">
        <f>VLOOKUP($B$2,$M$1:$P$4,4,0)</f>
        <v>備考
　１　指定騒音施設の種類ごとの数に変更がある場合であっても、埼玉県生活環境保全条例施行規則第40条第２項ただし書の規定により届出を要しないこととされるときは、当該指定騒音施設の種類については、記載しないこと。
　２　「指定騒音施設（指定騒音作業）の種類」の欄には、埼玉県生活環境保全条例別表第２第５号又は別表第３に掲げる区分（細分を含む。）及び名称を記載すること。
　３　※印の欄には、記載しないこと。
　４　用紙の大きさは、日本産業規格Ａ４とすること。</v>
      </c>
      <c r="C26" s="126"/>
      <c r="D26" s="126"/>
      <c r="E26" s="126"/>
      <c r="F26" s="126"/>
      <c r="G26" s="126"/>
      <c r="H26" s="126"/>
      <c r="I26" s="126"/>
      <c r="J26" s="126"/>
    </row>
    <row r="27" spans="1:13" x14ac:dyDescent="0.45">
      <c r="B27" s="22"/>
      <c r="C27" s="22"/>
      <c r="D27" s="22"/>
      <c r="E27" s="22"/>
      <c r="F27" s="22"/>
      <c r="G27" s="9"/>
      <c r="H27" s="9"/>
      <c r="I27" s="24"/>
      <c r="J27" s="23"/>
    </row>
    <row r="28" spans="1:13" x14ac:dyDescent="0.45">
      <c r="B28" s="22"/>
      <c r="C28" s="22"/>
      <c r="D28" s="22"/>
      <c r="E28" s="22"/>
      <c r="F28" s="22"/>
      <c r="G28" s="9"/>
      <c r="H28" s="9"/>
      <c r="I28" s="24"/>
      <c r="J28" s="23"/>
    </row>
  </sheetData>
  <sheetProtection algorithmName="SHA-512" hashValue="oSIE3jjGrwpdJnwx4c84gnaF51Ojlwee5LQ/PBl/Dur2cP0vim5m1t25E1N75BdPtUgcKFDX8rQTc0DIEKW2eQ==" saltValue="XP8YRyC5aJtwknbxJ/+jfg==" spinCount="100000" sheet="1" objects="1" scenarios="1"/>
  <mergeCells count="30">
    <mergeCell ref="B1:D1"/>
    <mergeCell ref="I15:J15"/>
    <mergeCell ref="I16:J16"/>
    <mergeCell ref="I17:J17"/>
    <mergeCell ref="I18:J18"/>
    <mergeCell ref="H8:J8"/>
    <mergeCell ref="H9:J9"/>
    <mergeCell ref="H10:J10"/>
    <mergeCell ref="H11:J11"/>
    <mergeCell ref="B2:J2"/>
    <mergeCell ref="C16:F16"/>
    <mergeCell ref="G16:H16"/>
    <mergeCell ref="G17:H17"/>
    <mergeCell ref="G18:H18"/>
    <mergeCell ref="C15:F15"/>
    <mergeCell ref="G15:H15"/>
    <mergeCell ref="H4:J4"/>
    <mergeCell ref="B26:J26"/>
    <mergeCell ref="E20:F20"/>
    <mergeCell ref="I20:J20"/>
    <mergeCell ref="G20:H20"/>
    <mergeCell ref="D20:D21"/>
    <mergeCell ref="C20:C21"/>
    <mergeCell ref="F8:G8"/>
    <mergeCell ref="F9:G9"/>
    <mergeCell ref="B14:J14"/>
    <mergeCell ref="B17:F19"/>
    <mergeCell ref="B20:B21"/>
    <mergeCell ref="I19:J19"/>
    <mergeCell ref="G19:H19"/>
  </mergeCells>
  <phoneticPr fontId="1"/>
  <dataValidations count="1">
    <dataValidation type="list" allowBlank="1" showInputMessage="1" showErrorMessage="1" sqref="B2" xr:uid="{00000000-0002-0000-0200-000000000000}">
      <formula1>$M$1:$M$4</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9"/>
  <sheetViews>
    <sheetView view="pageBreakPreview" zoomScale="60" zoomScaleNormal="85" workbookViewId="0">
      <selection activeCell="D22" sqref="D22"/>
    </sheetView>
  </sheetViews>
  <sheetFormatPr defaultRowHeight="18" x14ac:dyDescent="0.45"/>
  <cols>
    <col min="1" max="1" width="11.69921875" bestFit="1" customWidth="1"/>
    <col min="2" max="2" width="25.69921875" bestFit="1" customWidth="1"/>
    <col min="3" max="4" width="15" customWidth="1"/>
    <col min="5" max="5" width="13.09765625" customWidth="1"/>
    <col min="6" max="6" width="19.8984375" customWidth="1"/>
    <col min="7" max="7" width="20" customWidth="1"/>
  </cols>
  <sheetData>
    <row r="1" spans="1:15" x14ac:dyDescent="0.45">
      <c r="A1" s="77" t="s">
        <v>201</v>
      </c>
      <c r="B1" s="122" t="str">
        <f>VLOOKUP($C$2,J1:$N$2,5,0)</f>
        <v>様式第14号（第40条関係）</v>
      </c>
      <c r="C1" s="122"/>
      <c r="D1" s="50"/>
      <c r="E1" s="50"/>
      <c r="F1" s="50"/>
      <c r="G1" s="50"/>
      <c r="J1" t="s">
        <v>72</v>
      </c>
      <c r="K1" t="s">
        <v>95</v>
      </c>
      <c r="L1" t="s">
        <v>92</v>
      </c>
      <c r="M1" s="11" t="s">
        <v>97</v>
      </c>
      <c r="N1" s="11" t="s">
        <v>160</v>
      </c>
      <c r="O1" s="11" t="s">
        <v>162</v>
      </c>
    </row>
    <row r="2" spans="1:15" ht="25.8" x14ac:dyDescent="0.45">
      <c r="B2" s="50"/>
      <c r="C2" s="151" t="str">
        <f>IF(COUNTIF($J:$J,事業者情報!C6)&gt;0,事業者情報!C6,J1)</f>
        <v>騒音の防止の方法変更届出書</v>
      </c>
      <c r="D2" s="151"/>
      <c r="E2" s="151"/>
      <c r="F2" s="151"/>
      <c r="G2" s="50"/>
      <c r="J2" t="s">
        <v>91</v>
      </c>
      <c r="K2" t="s">
        <v>94</v>
      </c>
      <c r="L2" t="s">
        <v>93</v>
      </c>
      <c r="M2" s="11" t="s">
        <v>98</v>
      </c>
      <c r="N2" s="11" t="s">
        <v>161</v>
      </c>
      <c r="O2" s="11" t="s">
        <v>163</v>
      </c>
    </row>
    <row r="3" spans="1:15" x14ac:dyDescent="0.45">
      <c r="B3" s="50"/>
      <c r="C3" s="50"/>
      <c r="D3" s="50"/>
      <c r="E3" s="50"/>
      <c r="F3" s="50"/>
      <c r="G3" s="50"/>
    </row>
    <row r="4" spans="1:15" x14ac:dyDescent="0.45">
      <c r="B4" s="50"/>
      <c r="C4" s="10"/>
      <c r="D4" s="10"/>
      <c r="E4" s="10"/>
      <c r="F4" s="164">
        <f>MAX(事業者情報!$C$5:$C$5)</f>
        <v>45687</v>
      </c>
      <c r="G4" s="164"/>
    </row>
    <row r="5" spans="1:15" x14ac:dyDescent="0.45">
      <c r="B5" s="50"/>
      <c r="C5" s="50"/>
      <c r="D5" s="50"/>
      <c r="E5" s="50"/>
      <c r="F5" s="50"/>
      <c r="G5" s="50"/>
    </row>
    <row r="6" spans="1:15" x14ac:dyDescent="0.45">
      <c r="B6" s="26" t="s">
        <v>96</v>
      </c>
      <c r="C6" s="50"/>
      <c r="D6" s="50"/>
      <c r="E6" s="50"/>
      <c r="F6" s="50"/>
      <c r="G6" s="50"/>
    </row>
    <row r="7" spans="1:15" x14ac:dyDescent="0.45">
      <c r="B7" s="40"/>
      <c r="C7" s="50"/>
      <c r="D7" s="50"/>
      <c r="E7" s="50"/>
      <c r="F7" s="50"/>
      <c r="G7" s="50"/>
    </row>
    <row r="8" spans="1:15" ht="22.2" x14ac:dyDescent="0.4">
      <c r="B8" s="51"/>
      <c r="C8" s="52" t="s">
        <v>52</v>
      </c>
      <c r="D8" s="160" t="s">
        <v>54</v>
      </c>
      <c r="E8" s="160"/>
      <c r="F8" s="119" t="str">
        <f>事業者情報!$C$14</f>
        <v>株式会社深谷市</v>
      </c>
      <c r="G8" s="119"/>
    </row>
    <row r="9" spans="1:15" ht="22.2" x14ac:dyDescent="0.45">
      <c r="B9" s="53"/>
      <c r="C9" s="50"/>
      <c r="D9" s="161" t="s">
        <v>53</v>
      </c>
      <c r="E9" s="162"/>
      <c r="F9" s="119" t="str">
        <f>事業者情報!$C$15</f>
        <v>深谷市仲町１１－１</v>
      </c>
      <c r="G9" s="119"/>
    </row>
    <row r="10" spans="1:15" ht="22.2" x14ac:dyDescent="0.45">
      <c r="B10" s="50"/>
      <c r="C10" s="50"/>
      <c r="D10" s="50"/>
      <c r="E10" s="50"/>
      <c r="F10" s="119" t="str">
        <f>事業者情報!$C$16</f>
        <v>代表取締役　深谷　太郎</v>
      </c>
      <c r="G10" s="119"/>
    </row>
    <row r="11" spans="1:15" ht="22.2" x14ac:dyDescent="0.45">
      <c r="B11" s="50"/>
      <c r="C11" s="50"/>
      <c r="D11" s="50"/>
      <c r="E11" s="50" t="s">
        <v>55</v>
      </c>
      <c r="F11" s="119" t="str">
        <f>事業者情報!$C$17&amp;"）"</f>
        <v>０００－０００－００００）</v>
      </c>
      <c r="G11" s="119"/>
    </row>
    <row r="12" spans="1:15" x14ac:dyDescent="0.45">
      <c r="B12" s="54"/>
      <c r="C12" s="50"/>
      <c r="D12" s="50"/>
      <c r="E12" s="50"/>
      <c r="F12" s="50"/>
      <c r="G12" s="50"/>
    </row>
    <row r="13" spans="1:15" x14ac:dyDescent="0.45">
      <c r="B13" s="54"/>
      <c r="C13" s="50"/>
      <c r="D13" s="50"/>
      <c r="E13" s="50"/>
      <c r="F13" s="50"/>
      <c r="G13" s="50"/>
    </row>
    <row r="14" spans="1:15" ht="40.5" customHeight="1" x14ac:dyDescent="0.45">
      <c r="B14" s="137" t="str">
        <f>VLOOKUP($C$2,J1:$M$2,2,0)</f>
        <v>埼玉県生活環境保全条例第54条第１項の規定により、騒音の防止の方法の変更について、次のとおり届け出ます。</v>
      </c>
      <c r="C14" s="137"/>
      <c r="D14" s="137"/>
      <c r="E14" s="137"/>
      <c r="F14" s="137"/>
      <c r="G14" s="137"/>
    </row>
    <row r="15" spans="1:15" ht="54" customHeight="1" x14ac:dyDescent="0.45">
      <c r="B15" s="36" t="s">
        <v>62</v>
      </c>
      <c r="C15" s="163" t="str">
        <f>事業者情報!C7</f>
        <v>　</v>
      </c>
      <c r="D15" s="163"/>
      <c r="E15" s="163"/>
      <c r="F15" s="163"/>
      <c r="G15" s="163"/>
    </row>
    <row r="16" spans="1:15" ht="90" customHeight="1" x14ac:dyDescent="0.45">
      <c r="B16" s="36" t="s">
        <v>0</v>
      </c>
      <c r="C16" s="152" t="str">
        <f>事業者情報!C21</f>
        <v>株式会社深谷市　ふかや工場</v>
      </c>
      <c r="D16" s="152"/>
      <c r="E16" s="116" t="s">
        <v>14</v>
      </c>
      <c r="F16" s="116"/>
      <c r="G16" s="55"/>
    </row>
    <row r="17" spans="2:7" ht="90" customHeight="1" x14ac:dyDescent="0.45">
      <c r="B17" s="56" t="s">
        <v>1</v>
      </c>
      <c r="C17" s="152" t="str">
        <f>事業者情報!C22</f>
        <v>深谷市稲荷町１１－１１１１</v>
      </c>
      <c r="D17" s="152"/>
      <c r="E17" s="116" t="s">
        <v>15</v>
      </c>
      <c r="F17" s="116"/>
      <c r="G17" s="42" t="s">
        <v>16</v>
      </c>
    </row>
    <row r="18" spans="2:7" ht="54" customHeight="1" x14ac:dyDescent="0.45">
      <c r="B18" s="157" t="str">
        <f>VLOOKUP($C$2,J1:$M$2,3,0)</f>
        <v>騒音の防止の方法</v>
      </c>
      <c r="C18" s="49" t="s">
        <v>89</v>
      </c>
      <c r="D18" s="49" t="s">
        <v>90</v>
      </c>
      <c r="E18" s="116" t="s">
        <v>17</v>
      </c>
      <c r="F18" s="116"/>
      <c r="G18" s="55"/>
    </row>
    <row r="19" spans="2:7" ht="54" customHeight="1" x14ac:dyDescent="0.45">
      <c r="B19" s="158"/>
      <c r="C19" s="153" t="str">
        <f>事業者情報!C25</f>
        <v>別紙のとおり</v>
      </c>
      <c r="D19" s="154"/>
      <c r="E19" s="116" t="s">
        <v>18</v>
      </c>
      <c r="F19" s="116"/>
      <c r="G19" s="55"/>
    </row>
    <row r="20" spans="2:7" ht="54" customHeight="1" x14ac:dyDescent="0.45">
      <c r="B20" s="159"/>
      <c r="C20" s="155"/>
      <c r="D20" s="156"/>
      <c r="E20" s="116" t="s">
        <v>19</v>
      </c>
      <c r="F20" s="116"/>
      <c r="G20" s="55"/>
    </row>
    <row r="21" spans="2:7" ht="120.75" customHeight="1" x14ac:dyDescent="0.45">
      <c r="B21" s="126" t="str">
        <f>VLOOKUP($C$2,J1:$M$2,4,0)</f>
        <v xml:space="preserve">備考
　１　「騒音の防止の方法」の欄の記載については、別紙によることとし、できる限り図面、表等を利用すること。また、変更前及び変更後の内容を対照させること。
　２　※印の欄には、記載しないこと。
　３　届出書及び別紙の用紙の大きさは、図面、表等やむを得ないものを除き、日本産業規格Ａ４とすること。
</v>
      </c>
      <c r="C21" s="126"/>
      <c r="D21" s="126"/>
      <c r="E21" s="126"/>
      <c r="F21" s="126"/>
      <c r="G21" s="126"/>
    </row>
    <row r="22" spans="2:7" x14ac:dyDescent="0.45">
      <c r="B22" s="22"/>
      <c r="C22" s="22"/>
      <c r="D22" s="22"/>
      <c r="E22" s="9"/>
      <c r="F22" s="9"/>
      <c r="G22" s="23"/>
    </row>
    <row r="23" spans="2:7" x14ac:dyDescent="0.45">
      <c r="D23" s="22"/>
      <c r="E23" s="9"/>
      <c r="F23" s="9"/>
      <c r="G23" s="23"/>
    </row>
    <row r="24" spans="2:7" x14ac:dyDescent="0.45">
      <c r="D24" s="22"/>
      <c r="E24" s="9"/>
      <c r="F24" s="9"/>
      <c r="G24" s="23"/>
    </row>
    <row r="25" spans="2:7" x14ac:dyDescent="0.45">
      <c r="B25" s="22"/>
      <c r="C25" s="22"/>
      <c r="D25" s="22"/>
      <c r="E25" s="9"/>
      <c r="F25" s="9"/>
      <c r="G25" s="23"/>
    </row>
    <row r="26" spans="2:7" x14ac:dyDescent="0.45">
      <c r="B26" s="22"/>
      <c r="C26" s="22"/>
      <c r="D26" s="22"/>
      <c r="E26" s="9"/>
      <c r="F26" s="9"/>
      <c r="G26" s="23"/>
    </row>
    <row r="27" spans="2:7" x14ac:dyDescent="0.45">
      <c r="B27" s="22"/>
      <c r="C27" s="22"/>
      <c r="D27" s="22"/>
      <c r="E27" s="9"/>
      <c r="F27" s="9"/>
      <c r="G27" s="23"/>
    </row>
    <row r="28" spans="2:7" x14ac:dyDescent="0.45">
      <c r="B28" s="22"/>
      <c r="C28" s="22"/>
      <c r="D28" s="22"/>
      <c r="E28" s="9"/>
      <c r="F28" s="9"/>
      <c r="G28" s="23"/>
    </row>
    <row r="29" spans="2:7" x14ac:dyDescent="0.45">
      <c r="B29" s="22"/>
      <c r="C29" s="22"/>
      <c r="D29" s="22"/>
      <c r="E29" s="9"/>
      <c r="F29" s="9"/>
      <c r="G29" s="23"/>
    </row>
  </sheetData>
  <sheetProtection algorithmName="SHA-512" hashValue="xDUJCgMpTbOgb40ANtIxOOk0/4sEU22jW2kUI/NdNzAivM1OlTFM2h0cxLoithIN3zM/byKKrkBQVM/4pV+eIg==" saltValue="nHlxAl3fb/lUgsudMXCw+w==" spinCount="100000" sheet="1" objects="1" scenarios="1"/>
  <mergeCells count="21">
    <mergeCell ref="B1:C1"/>
    <mergeCell ref="C16:D16"/>
    <mergeCell ref="E16:F16"/>
    <mergeCell ref="C2:F2"/>
    <mergeCell ref="D8:E8"/>
    <mergeCell ref="D9:E9"/>
    <mergeCell ref="B14:G14"/>
    <mergeCell ref="C15:G15"/>
    <mergeCell ref="F8:G8"/>
    <mergeCell ref="F9:G9"/>
    <mergeCell ref="F10:G10"/>
    <mergeCell ref="F11:G11"/>
    <mergeCell ref="F4:G4"/>
    <mergeCell ref="E20:F20"/>
    <mergeCell ref="C19:D20"/>
    <mergeCell ref="B21:G21"/>
    <mergeCell ref="B18:B20"/>
    <mergeCell ref="C17:D17"/>
    <mergeCell ref="E17:F17"/>
    <mergeCell ref="E18:F18"/>
    <mergeCell ref="E19:F19"/>
  </mergeCells>
  <phoneticPr fontId="1"/>
  <dataValidations count="1">
    <dataValidation type="list" allowBlank="1" showInputMessage="1" showErrorMessage="1" sqref="C2:F2" xr:uid="{00000000-0002-0000-0300-000000000000}">
      <formula1>$J$1:$J$4</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3"/>
  <sheetViews>
    <sheetView view="pageBreakPreview" zoomScale="60" zoomScaleNormal="85" workbookViewId="0">
      <selection activeCell="D22" sqref="D22"/>
    </sheetView>
  </sheetViews>
  <sheetFormatPr defaultRowHeight="18" x14ac:dyDescent="0.45"/>
  <cols>
    <col min="1" max="1" width="11.69921875" bestFit="1" customWidth="1"/>
    <col min="2" max="2" width="25.69921875" bestFit="1" customWidth="1"/>
    <col min="3" max="3" width="11" customWidth="1"/>
    <col min="4" max="4" width="36.59765625" customWidth="1"/>
    <col min="5" max="5" width="13.09765625" customWidth="1"/>
    <col min="6" max="6" width="10.8984375" customWidth="1"/>
    <col min="7" max="7" width="23.69921875" customWidth="1"/>
  </cols>
  <sheetData>
    <row r="1" spans="1:11" x14ac:dyDescent="0.45">
      <c r="A1" s="77" t="s">
        <v>201</v>
      </c>
      <c r="B1" s="150" t="s">
        <v>67</v>
      </c>
      <c r="C1" s="150"/>
      <c r="J1" t="s">
        <v>71</v>
      </c>
      <c r="K1" t="s">
        <v>107</v>
      </c>
    </row>
    <row r="2" spans="1:11" ht="25.8" x14ac:dyDescent="0.45">
      <c r="C2" s="151" t="s">
        <v>71</v>
      </c>
      <c r="D2" s="151"/>
      <c r="E2" s="151"/>
      <c r="F2" s="151"/>
      <c r="K2" t="s">
        <v>108</v>
      </c>
    </row>
    <row r="4" spans="1:11" x14ac:dyDescent="0.45">
      <c r="C4" s="10"/>
      <c r="D4" s="10"/>
      <c r="E4" s="164">
        <f>MAX(事業者情報!$C$5:$C$5)</f>
        <v>45687</v>
      </c>
      <c r="F4" s="164"/>
      <c r="G4" s="164"/>
    </row>
    <row r="6" spans="1:11" x14ac:dyDescent="0.45">
      <c r="B6" s="26" t="s">
        <v>96</v>
      </c>
    </row>
    <row r="7" spans="1:11" x14ac:dyDescent="0.45">
      <c r="B7" s="4"/>
    </row>
    <row r="8" spans="1:11" ht="22.2" x14ac:dyDescent="0.4">
      <c r="B8" s="3"/>
      <c r="C8" s="12" t="s">
        <v>52</v>
      </c>
      <c r="D8" s="134" t="s">
        <v>54</v>
      </c>
      <c r="E8" s="134"/>
      <c r="F8" s="119" t="str">
        <f>事業者情報!$C$14</f>
        <v>株式会社深谷市</v>
      </c>
      <c r="G8" s="119"/>
    </row>
    <row r="9" spans="1:11" ht="22.2" x14ac:dyDescent="0.45">
      <c r="B9" s="5"/>
      <c r="D9" s="135" t="s">
        <v>53</v>
      </c>
      <c r="E9" s="136"/>
      <c r="F9" s="119" t="str">
        <f>事業者情報!$C$15</f>
        <v>深谷市仲町１１－１</v>
      </c>
      <c r="G9" s="119"/>
    </row>
    <row r="10" spans="1:11" ht="22.2" x14ac:dyDescent="0.45">
      <c r="F10" s="119" t="str">
        <f>事業者情報!$C$16</f>
        <v>代表取締役　深谷　太郎</v>
      </c>
      <c r="G10" s="119"/>
    </row>
    <row r="11" spans="1:11" ht="22.2" x14ac:dyDescent="0.45">
      <c r="E11" t="s">
        <v>55</v>
      </c>
      <c r="F11" s="119" t="str">
        <f>事業者情報!$C$17&amp;"）"</f>
        <v>０００－０００－００００）</v>
      </c>
      <c r="G11" s="119"/>
    </row>
    <row r="12" spans="1:11" x14ac:dyDescent="0.45">
      <c r="B12" s="6"/>
    </row>
    <row r="13" spans="1:11" x14ac:dyDescent="0.45">
      <c r="B13" s="6"/>
    </row>
    <row r="14" spans="1:11" ht="39" customHeight="1" x14ac:dyDescent="0.45">
      <c r="B14" s="118" t="s">
        <v>106</v>
      </c>
      <c r="C14" s="118"/>
      <c r="D14" s="118"/>
      <c r="E14" s="118"/>
      <c r="F14" s="118"/>
      <c r="G14" s="118"/>
    </row>
    <row r="15" spans="1:11" ht="60" customHeight="1" x14ac:dyDescent="0.45">
      <c r="B15" s="57" t="s">
        <v>101</v>
      </c>
      <c r="C15" s="163" t="str">
        <f>事業者情報!C7&amp;" "&amp;事業者情報!D7&amp;" "&amp;事業者情報!E7</f>
        <v>　 　 　</v>
      </c>
      <c r="D15" s="163"/>
      <c r="E15" s="163"/>
      <c r="F15" s="163"/>
      <c r="G15" s="163"/>
    </row>
    <row r="16" spans="1:11" ht="148.5" customHeight="1" x14ac:dyDescent="0.45">
      <c r="B16" s="167" t="s">
        <v>102</v>
      </c>
      <c r="C16" s="59" t="s">
        <v>89</v>
      </c>
      <c r="D16" s="80" t="str">
        <f>事業者情報!E14&amp;CHAR(10)&amp;事業者情報!E15&amp;CHAR(10)&amp;事業者情報!E16</f>
        <v>株式会社旧深谷市
深谷市仲町999
代表取締役　深谷　次郎</v>
      </c>
      <c r="E16" s="149" t="s">
        <v>14</v>
      </c>
      <c r="F16" s="149"/>
      <c r="G16" s="48"/>
    </row>
    <row r="17" spans="2:7" ht="148.5" customHeight="1" x14ac:dyDescent="0.45">
      <c r="B17" s="168"/>
      <c r="C17" s="59" t="s">
        <v>90</v>
      </c>
      <c r="D17" s="80" t="str">
        <f>事業者情報!C14&amp;CHAR(10)&amp;事業者情報!C15&amp;CHAR(10)&amp;事業者情報!C16</f>
        <v>株式会社深谷市
深谷市仲町１１－１
代表取締役　深谷　太郎</v>
      </c>
      <c r="E17" s="149" t="s">
        <v>15</v>
      </c>
      <c r="F17" s="149"/>
      <c r="G17" s="38" t="s">
        <v>16</v>
      </c>
    </row>
    <row r="18" spans="2:7" ht="60" customHeight="1" x14ac:dyDescent="0.45">
      <c r="B18" s="57" t="s">
        <v>103</v>
      </c>
      <c r="C18" s="166">
        <f>事業者情報!E18</f>
        <v>45687</v>
      </c>
      <c r="D18" s="166"/>
      <c r="E18" s="149" t="s">
        <v>17</v>
      </c>
      <c r="F18" s="149"/>
      <c r="G18" s="48"/>
    </row>
    <row r="19" spans="2:7" ht="60" customHeight="1" x14ac:dyDescent="0.45">
      <c r="B19" s="57" t="s">
        <v>104</v>
      </c>
      <c r="C19" s="152" t="str">
        <f>事業者情報!E19</f>
        <v>社名変更、所在地変更、代表取締役交代のため</v>
      </c>
      <c r="D19" s="152"/>
      <c r="E19" s="149" t="s">
        <v>18</v>
      </c>
      <c r="F19" s="149"/>
      <c r="G19" s="48"/>
    </row>
    <row r="20" spans="2:7" ht="60" customHeight="1" x14ac:dyDescent="0.45">
      <c r="B20" s="57" t="s">
        <v>1</v>
      </c>
      <c r="C20" s="152" t="str">
        <f>事業者情報!C22</f>
        <v>深谷市稲荷町１１－１１１１</v>
      </c>
      <c r="D20" s="152"/>
      <c r="E20" s="149" t="s">
        <v>19</v>
      </c>
      <c r="F20" s="149"/>
      <c r="G20" s="48"/>
    </row>
    <row r="21" spans="2:7" ht="117.75" customHeight="1" x14ac:dyDescent="0.45">
      <c r="B21" s="165" t="s">
        <v>105</v>
      </c>
      <c r="C21" s="165"/>
      <c r="D21" s="165"/>
      <c r="E21" s="165"/>
      <c r="F21" s="165"/>
      <c r="G21" s="165"/>
    </row>
    <row r="22" spans="2:7" x14ac:dyDescent="0.45">
      <c r="B22" s="7"/>
      <c r="C22" s="22"/>
      <c r="D22" s="22"/>
      <c r="E22" s="9"/>
      <c r="F22" s="9"/>
      <c r="G22" s="23"/>
    </row>
    <row r="23" spans="2:7" x14ac:dyDescent="0.45">
      <c r="B23" s="7"/>
      <c r="C23" s="22"/>
      <c r="D23" s="22"/>
      <c r="E23" s="9"/>
      <c r="F23" s="9"/>
      <c r="G23" s="23"/>
    </row>
  </sheetData>
  <sheetProtection algorithmName="SHA-512" hashValue="kRwYUiPrgFZdQ2icc9dfREghJ+SOTc1jNlMN+dq4EeG6YG97EFiMyiL4twzmu3mZaOK86PqBqkGizbu95ZJWdA==" saltValue="zutGSi3sXHQLqOREa4I87g==" spinCount="100000" sheet="1" objects="1" scenarios="1"/>
  <mergeCells count="21">
    <mergeCell ref="B1:C1"/>
    <mergeCell ref="E16:F16"/>
    <mergeCell ref="C2:F2"/>
    <mergeCell ref="D8:E8"/>
    <mergeCell ref="D9:E9"/>
    <mergeCell ref="B14:G14"/>
    <mergeCell ref="C15:G15"/>
    <mergeCell ref="B16:B17"/>
    <mergeCell ref="F8:G8"/>
    <mergeCell ref="F9:G9"/>
    <mergeCell ref="F10:G10"/>
    <mergeCell ref="F11:G11"/>
    <mergeCell ref="E17:F17"/>
    <mergeCell ref="E4:G4"/>
    <mergeCell ref="B21:G21"/>
    <mergeCell ref="C18:D18"/>
    <mergeCell ref="E18:F18"/>
    <mergeCell ref="C19:D19"/>
    <mergeCell ref="E19:F19"/>
    <mergeCell ref="C20:D20"/>
    <mergeCell ref="E20:F20"/>
  </mergeCells>
  <phoneticPr fontId="1"/>
  <dataValidations count="1">
    <dataValidation type="list" allowBlank="1" showInputMessage="1" showErrorMessage="1" sqref="C2:F2" xr:uid="{00000000-0002-0000-0400-000000000000}">
      <formula1>$J$1:$J$4</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4"/>
  <sheetViews>
    <sheetView view="pageBreakPreview" topLeftCell="A7" zoomScale="60" zoomScaleNormal="55" workbookViewId="0">
      <selection activeCell="B22" sqref="B22:G22"/>
    </sheetView>
  </sheetViews>
  <sheetFormatPr defaultRowHeight="18" x14ac:dyDescent="0.45"/>
  <cols>
    <col min="1" max="1" width="11.69921875" customWidth="1"/>
    <col min="2" max="2" width="25.69921875" bestFit="1" customWidth="1"/>
    <col min="3" max="3" width="15" customWidth="1"/>
    <col min="4" max="4" width="20" customWidth="1"/>
    <col min="5" max="5" width="13.09765625" customWidth="1"/>
    <col min="6" max="6" width="12.69921875" customWidth="1"/>
    <col min="7" max="7" width="24.59765625" customWidth="1"/>
  </cols>
  <sheetData>
    <row r="1" spans="1:11" x14ac:dyDescent="0.45">
      <c r="A1" s="77" t="s">
        <v>201</v>
      </c>
      <c r="B1" s="150" t="s">
        <v>67</v>
      </c>
      <c r="C1" s="150"/>
      <c r="J1" t="s">
        <v>111</v>
      </c>
      <c r="K1" t="s">
        <v>107</v>
      </c>
    </row>
    <row r="2" spans="1:11" ht="25.8" x14ac:dyDescent="0.45">
      <c r="C2" s="151" t="s">
        <v>111</v>
      </c>
      <c r="D2" s="151"/>
      <c r="E2" s="151"/>
      <c r="F2" s="151"/>
      <c r="K2" t="s">
        <v>164</v>
      </c>
    </row>
    <row r="3" spans="1:11" x14ac:dyDescent="0.45">
      <c r="K3" t="s">
        <v>108</v>
      </c>
    </row>
    <row r="4" spans="1:11" x14ac:dyDescent="0.45">
      <c r="C4" s="10"/>
      <c r="D4" s="10"/>
      <c r="E4" s="10"/>
      <c r="F4" s="10"/>
      <c r="G4" s="46">
        <f>MAX(事業者情報!$C$5:$C$5)</f>
        <v>45687</v>
      </c>
    </row>
    <row r="6" spans="1:11" x14ac:dyDescent="0.45">
      <c r="B6" s="26" t="s">
        <v>96</v>
      </c>
    </row>
    <row r="7" spans="1:11" x14ac:dyDescent="0.45">
      <c r="B7" s="4"/>
    </row>
    <row r="8" spans="1:11" ht="22.2" x14ac:dyDescent="0.4">
      <c r="B8" s="3"/>
      <c r="C8" s="12" t="s">
        <v>52</v>
      </c>
      <c r="D8" s="134" t="s">
        <v>54</v>
      </c>
      <c r="E8" s="134"/>
      <c r="F8" s="119" t="str">
        <f>事業者情報!$C$14</f>
        <v>株式会社深谷市</v>
      </c>
      <c r="G8" s="119"/>
    </row>
    <row r="9" spans="1:11" ht="22.2" x14ac:dyDescent="0.45">
      <c r="B9" s="5"/>
      <c r="D9" s="135" t="s">
        <v>53</v>
      </c>
      <c r="E9" s="136"/>
      <c r="F9" s="119" t="str">
        <f>事業者情報!$C$15</f>
        <v>深谷市仲町１１－１</v>
      </c>
      <c r="G9" s="119"/>
    </row>
    <row r="10" spans="1:11" ht="22.2" x14ac:dyDescent="0.45">
      <c r="F10" s="119" t="str">
        <f>事業者情報!$C$16</f>
        <v>代表取締役　深谷　太郎</v>
      </c>
      <c r="G10" s="119"/>
    </row>
    <row r="11" spans="1:11" ht="22.2" x14ac:dyDescent="0.45">
      <c r="E11" t="s">
        <v>55</v>
      </c>
      <c r="F11" s="119" t="str">
        <f>事業者情報!$C$17&amp;"）"</f>
        <v>０００－０００－００００）</v>
      </c>
      <c r="G11" s="119"/>
    </row>
    <row r="12" spans="1:11" x14ac:dyDescent="0.45">
      <c r="B12" s="6"/>
    </row>
    <row r="13" spans="1:11" x14ac:dyDescent="0.45">
      <c r="B13" s="6"/>
    </row>
    <row r="14" spans="1:11" ht="39" customHeight="1" x14ac:dyDescent="0.45">
      <c r="B14" s="118" t="s">
        <v>110</v>
      </c>
      <c r="C14" s="118"/>
      <c r="D14" s="118"/>
      <c r="E14" s="118"/>
      <c r="F14" s="118"/>
      <c r="G14" s="118"/>
    </row>
    <row r="15" spans="1:11" ht="60" customHeight="1" x14ac:dyDescent="0.45">
      <c r="B15" s="35" t="s">
        <v>62</v>
      </c>
      <c r="C15" s="163" t="str">
        <f>事業者情報!C7&amp;" "&amp;事業者情報!D7&amp;" "&amp;事業者情報!E7</f>
        <v>　 　 　</v>
      </c>
      <c r="D15" s="163"/>
      <c r="E15" s="163"/>
      <c r="F15" s="163"/>
      <c r="G15" s="163"/>
    </row>
    <row r="16" spans="1:11" ht="60" customHeight="1" x14ac:dyDescent="0.45">
      <c r="B16" s="35" t="s">
        <v>0</v>
      </c>
      <c r="C16" s="152" t="str">
        <f>事業者情報!C21</f>
        <v>株式会社深谷市　ふかや工場</v>
      </c>
      <c r="D16" s="152"/>
      <c r="E16" s="116" t="s">
        <v>14</v>
      </c>
      <c r="F16" s="116"/>
      <c r="G16" s="55"/>
    </row>
    <row r="17" spans="2:10" ht="60" customHeight="1" x14ac:dyDescent="0.45">
      <c r="B17" s="35" t="s">
        <v>1</v>
      </c>
      <c r="C17" s="152" t="str">
        <f>事業者情報!C22</f>
        <v>深谷市稲荷町１１－１１１１</v>
      </c>
      <c r="D17" s="152"/>
      <c r="E17" s="116" t="s">
        <v>15</v>
      </c>
      <c r="F17" s="116"/>
      <c r="G17" s="42" t="s">
        <v>16</v>
      </c>
    </row>
    <row r="18" spans="2:10" ht="60" customHeight="1" x14ac:dyDescent="0.45">
      <c r="B18" s="35" t="s">
        <v>112</v>
      </c>
      <c r="C18" s="170" t="s">
        <v>194</v>
      </c>
      <c r="D18" s="171"/>
      <c r="E18" s="149" t="s">
        <v>17</v>
      </c>
      <c r="F18" s="149"/>
      <c r="G18" s="48"/>
    </row>
    <row r="19" spans="2:10" ht="60" customHeight="1" x14ac:dyDescent="0.45">
      <c r="B19" s="35" t="s">
        <v>113</v>
      </c>
      <c r="C19" s="170" t="s">
        <v>194</v>
      </c>
      <c r="D19" s="171"/>
      <c r="E19" s="174" t="s">
        <v>19</v>
      </c>
      <c r="F19" s="175"/>
      <c r="G19" s="48"/>
    </row>
    <row r="20" spans="2:10" ht="60" customHeight="1" x14ac:dyDescent="0.45">
      <c r="B20" s="35" t="s">
        <v>114</v>
      </c>
      <c r="C20" s="169">
        <f>事業者情報!C26</f>
        <v>45687</v>
      </c>
      <c r="D20" s="169"/>
      <c r="E20" s="176"/>
      <c r="F20" s="177"/>
      <c r="G20" s="48"/>
      <c r="J20" s="71" t="s">
        <v>202</v>
      </c>
    </row>
    <row r="21" spans="2:10" ht="81" customHeight="1" x14ac:dyDescent="0.45">
      <c r="B21" s="35" t="s">
        <v>115</v>
      </c>
      <c r="C21" s="172" t="str">
        <f>事業者情報!C27</f>
        <v>廃業のため</v>
      </c>
      <c r="D21" s="173"/>
      <c r="E21" s="178"/>
      <c r="F21" s="179"/>
      <c r="G21" s="48"/>
      <c r="J21" s="72" t="s">
        <v>203</v>
      </c>
    </row>
    <row r="22" spans="2:10" ht="170.25" customHeight="1" x14ac:dyDescent="0.45">
      <c r="B22" s="165" t="s">
        <v>109</v>
      </c>
      <c r="C22" s="165"/>
      <c r="D22" s="165"/>
      <c r="E22" s="165"/>
      <c r="F22" s="165"/>
      <c r="G22" s="165"/>
    </row>
    <row r="23" spans="2:10" x14ac:dyDescent="0.45">
      <c r="B23" s="7"/>
      <c r="C23" s="22"/>
      <c r="D23" s="22"/>
      <c r="E23" s="24"/>
      <c r="F23" s="24"/>
      <c r="G23" s="23"/>
    </row>
    <row r="24" spans="2:10" x14ac:dyDescent="0.45">
      <c r="B24" s="7"/>
      <c r="C24" s="22"/>
      <c r="D24" s="22"/>
      <c r="E24" s="24"/>
      <c r="F24" s="24"/>
      <c r="G24" s="23"/>
    </row>
  </sheetData>
  <sheetProtection algorithmName="SHA-512" hashValue="yyhpLWgdr4N7q6W7Z+fw3KjKlAESCPRPzgYZYHwFEgTUG3b7N8g6zlmNhHz32yVW6s3mESyHweGCKCg4HdsL9Q==" saltValue="/q6hNEGpdIDDdmo0MwLPMA==" spinCount="100000" sheet="1" objects="1" scenarios="1"/>
  <mergeCells count="21">
    <mergeCell ref="B1:C1"/>
    <mergeCell ref="C21:D21"/>
    <mergeCell ref="C2:F2"/>
    <mergeCell ref="D8:E8"/>
    <mergeCell ref="D9:E9"/>
    <mergeCell ref="B14:G14"/>
    <mergeCell ref="C15:G15"/>
    <mergeCell ref="E16:F16"/>
    <mergeCell ref="E17:F17"/>
    <mergeCell ref="F8:G8"/>
    <mergeCell ref="F9:G9"/>
    <mergeCell ref="F10:G10"/>
    <mergeCell ref="F11:G11"/>
    <mergeCell ref="C16:D16"/>
    <mergeCell ref="C17:D17"/>
    <mergeCell ref="E19:F21"/>
    <mergeCell ref="C20:D20"/>
    <mergeCell ref="B22:G22"/>
    <mergeCell ref="C18:D18"/>
    <mergeCell ref="E18:F18"/>
    <mergeCell ref="C19:D19"/>
  </mergeCells>
  <phoneticPr fontId="1"/>
  <dataValidations count="1">
    <dataValidation type="list" allowBlank="1" showInputMessage="1" showErrorMessage="1" sqref="C2:F2" xr:uid="{00000000-0002-0000-0500-000000000000}">
      <formula1>$J$1:$J$4</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9"/>
  <sheetViews>
    <sheetView view="pageBreakPreview" zoomScale="60" zoomScaleNormal="100" workbookViewId="0">
      <selection activeCell="D22" sqref="D22:E22"/>
    </sheetView>
  </sheetViews>
  <sheetFormatPr defaultRowHeight="18" x14ac:dyDescent="0.45"/>
  <cols>
    <col min="1" max="1" width="11.69921875" bestFit="1" customWidth="1"/>
    <col min="2" max="2" width="13.3984375" customWidth="1"/>
    <col min="3" max="3" width="16.69921875" customWidth="1"/>
    <col min="4" max="4" width="15" customWidth="1"/>
    <col min="5" max="5" width="18.19921875" customWidth="1"/>
    <col min="6" max="6" width="13.09765625" customWidth="1"/>
    <col min="7" max="7" width="11.5" customWidth="1"/>
    <col min="8" max="8" width="24.3984375" customWidth="1"/>
  </cols>
  <sheetData>
    <row r="1" spans="1:12" x14ac:dyDescent="0.45">
      <c r="A1" s="77" t="s">
        <v>201</v>
      </c>
      <c r="B1" s="150" t="s">
        <v>68</v>
      </c>
      <c r="C1" s="150"/>
      <c r="K1" t="s">
        <v>69</v>
      </c>
      <c r="L1" t="s">
        <v>107</v>
      </c>
    </row>
    <row r="2" spans="1:12" ht="25.8" x14ac:dyDescent="0.45">
      <c r="D2" s="151" t="s">
        <v>69</v>
      </c>
      <c r="E2" s="151"/>
      <c r="F2" s="151"/>
      <c r="G2" s="151"/>
      <c r="L2" t="s">
        <v>108</v>
      </c>
    </row>
    <row r="4" spans="1:12" x14ac:dyDescent="0.45">
      <c r="D4" s="10"/>
      <c r="E4" s="10"/>
      <c r="F4" s="186">
        <f>MAX(事業者情報!$C$5:$C$5)</f>
        <v>45687</v>
      </c>
      <c r="G4" s="186"/>
      <c r="H4" s="186"/>
    </row>
    <row r="6" spans="1:12" x14ac:dyDescent="0.45">
      <c r="B6" s="122" t="s">
        <v>96</v>
      </c>
      <c r="C6" s="122"/>
    </row>
    <row r="7" spans="1:12" x14ac:dyDescent="0.45">
      <c r="B7" s="4"/>
      <c r="C7" s="4"/>
    </row>
    <row r="8" spans="1:12" ht="22.2" x14ac:dyDescent="0.4">
      <c r="B8" s="3"/>
      <c r="C8" s="3"/>
      <c r="D8" s="12" t="s">
        <v>52</v>
      </c>
      <c r="E8" s="134" t="s">
        <v>54</v>
      </c>
      <c r="F8" s="134"/>
      <c r="G8" s="119" t="str">
        <f>事業者情報!$C$14</f>
        <v>株式会社深谷市</v>
      </c>
      <c r="H8" s="119"/>
    </row>
    <row r="9" spans="1:12" ht="22.2" x14ac:dyDescent="0.45">
      <c r="B9" s="5"/>
      <c r="C9" s="5"/>
      <c r="E9" s="135" t="s">
        <v>53</v>
      </c>
      <c r="F9" s="136"/>
      <c r="G9" s="119" t="str">
        <f>事業者情報!$C$15</f>
        <v>深谷市仲町１１－１</v>
      </c>
      <c r="H9" s="119"/>
    </row>
    <row r="10" spans="1:12" ht="22.2" x14ac:dyDescent="0.45">
      <c r="G10" s="119" t="str">
        <f>事業者情報!$C$16</f>
        <v>代表取締役　深谷　太郎</v>
      </c>
      <c r="H10" s="119"/>
    </row>
    <row r="11" spans="1:12" ht="22.2" x14ac:dyDescent="0.45">
      <c r="F11" t="s">
        <v>55</v>
      </c>
      <c r="G11" s="119" t="str">
        <f>事業者情報!$C$17&amp;"）"</f>
        <v>０００－０００－００００）</v>
      </c>
      <c r="H11" s="119"/>
    </row>
    <row r="12" spans="1:12" x14ac:dyDescent="0.45">
      <c r="B12" s="6"/>
      <c r="C12" s="6"/>
    </row>
    <row r="13" spans="1:12" x14ac:dyDescent="0.45">
      <c r="B13" s="6"/>
      <c r="C13" s="6"/>
    </row>
    <row r="14" spans="1:12" ht="40.5" customHeight="1" x14ac:dyDescent="0.45">
      <c r="B14" s="118" t="s">
        <v>70</v>
      </c>
      <c r="C14" s="118"/>
      <c r="D14" s="118"/>
      <c r="E14" s="118"/>
      <c r="F14" s="118"/>
      <c r="G14" s="118"/>
      <c r="H14" s="118"/>
    </row>
    <row r="15" spans="1:12" ht="60" customHeight="1" x14ac:dyDescent="0.45">
      <c r="B15" s="147" t="s">
        <v>62</v>
      </c>
      <c r="C15" s="148"/>
      <c r="D15" s="163" t="str">
        <f>事業者情報!C7&amp;" "&amp;事業者情報!D7&amp;" "&amp;事業者情報!E7</f>
        <v>　 　 　</v>
      </c>
      <c r="E15" s="163"/>
      <c r="F15" s="163"/>
      <c r="G15" s="163"/>
      <c r="H15" s="163"/>
    </row>
    <row r="16" spans="1:12" ht="60" customHeight="1" x14ac:dyDescent="0.45">
      <c r="B16" s="147" t="s">
        <v>0</v>
      </c>
      <c r="C16" s="148"/>
      <c r="D16" s="152" t="str">
        <f>事業者情報!C21</f>
        <v>株式会社深谷市　ふかや工場</v>
      </c>
      <c r="E16" s="152"/>
      <c r="F16" s="116" t="s">
        <v>14</v>
      </c>
      <c r="G16" s="116"/>
      <c r="H16" s="68"/>
    </row>
    <row r="17" spans="2:8" ht="60" customHeight="1" x14ac:dyDescent="0.45">
      <c r="B17" s="147" t="s">
        <v>1</v>
      </c>
      <c r="C17" s="148"/>
      <c r="D17" s="152" t="str">
        <f>事業者情報!C22</f>
        <v>深谷市稲荷町１１－１１１１</v>
      </c>
      <c r="E17" s="152"/>
      <c r="F17" s="116" t="s">
        <v>15</v>
      </c>
      <c r="G17" s="116"/>
      <c r="H17" s="42" t="s">
        <v>16</v>
      </c>
    </row>
    <row r="18" spans="2:8" ht="60" customHeight="1" x14ac:dyDescent="0.45">
      <c r="B18" s="147" t="s">
        <v>116</v>
      </c>
      <c r="C18" s="148"/>
      <c r="D18" s="170" t="s">
        <v>194</v>
      </c>
      <c r="E18" s="171"/>
      <c r="F18" s="116" t="s">
        <v>17</v>
      </c>
      <c r="G18" s="116"/>
      <c r="H18" s="68"/>
    </row>
    <row r="19" spans="2:8" ht="60" customHeight="1" x14ac:dyDescent="0.45">
      <c r="B19" s="147" t="s">
        <v>113</v>
      </c>
      <c r="C19" s="148"/>
      <c r="D19" s="170" t="s">
        <v>194</v>
      </c>
      <c r="E19" s="171"/>
      <c r="F19" s="180" t="s">
        <v>19</v>
      </c>
      <c r="G19" s="181"/>
      <c r="H19" s="68"/>
    </row>
    <row r="20" spans="2:8" ht="60" customHeight="1" x14ac:dyDescent="0.45">
      <c r="B20" s="167" t="s">
        <v>143</v>
      </c>
      <c r="C20" s="35" t="s">
        <v>140</v>
      </c>
      <c r="D20" s="152" t="str">
        <f>事業者情報!E14</f>
        <v>株式会社旧深谷市</v>
      </c>
      <c r="E20" s="152"/>
      <c r="F20" s="182"/>
      <c r="G20" s="183"/>
      <c r="H20" s="68"/>
    </row>
    <row r="21" spans="2:8" ht="60" customHeight="1" x14ac:dyDescent="0.45">
      <c r="B21" s="168"/>
      <c r="C21" s="35" t="s">
        <v>141</v>
      </c>
      <c r="D21" s="152" t="str">
        <f>事業者情報!E15</f>
        <v>深谷市仲町999</v>
      </c>
      <c r="E21" s="152"/>
      <c r="F21" s="182"/>
      <c r="G21" s="183"/>
      <c r="H21" s="68"/>
    </row>
    <row r="22" spans="2:8" ht="60" customHeight="1" x14ac:dyDescent="0.45">
      <c r="B22" s="147" t="s">
        <v>142</v>
      </c>
      <c r="C22" s="148"/>
      <c r="D22" s="152" t="str">
        <f>事業者情報!E19</f>
        <v>社名変更、所在地変更、代表取締役交代のため</v>
      </c>
      <c r="E22" s="152"/>
      <c r="F22" s="184"/>
      <c r="G22" s="185"/>
      <c r="H22" s="68"/>
    </row>
    <row r="23" spans="2:8" ht="183" customHeight="1" x14ac:dyDescent="0.45">
      <c r="B23" s="127" t="s">
        <v>117</v>
      </c>
      <c r="C23" s="127"/>
      <c r="D23" s="127"/>
      <c r="E23" s="127"/>
      <c r="F23" s="127"/>
      <c r="G23" s="127"/>
      <c r="H23" s="127"/>
    </row>
    <row r="24" spans="2:8" x14ac:dyDescent="0.45">
      <c r="B24" s="22"/>
      <c r="C24" s="22"/>
      <c r="D24" s="22"/>
      <c r="E24" s="22"/>
      <c r="F24" s="9"/>
      <c r="G24" s="9"/>
      <c r="H24" s="23"/>
    </row>
    <row r="25" spans="2:8" x14ac:dyDescent="0.45">
      <c r="E25" s="22"/>
      <c r="F25" s="9"/>
      <c r="G25" s="9"/>
      <c r="H25" s="23"/>
    </row>
    <row r="26" spans="2:8" x14ac:dyDescent="0.45">
      <c r="E26" s="22"/>
      <c r="F26" s="9"/>
      <c r="G26" s="9"/>
      <c r="H26" s="23"/>
    </row>
    <row r="27" spans="2:8" x14ac:dyDescent="0.45">
      <c r="B27" s="22"/>
      <c r="C27" s="22"/>
      <c r="D27" s="22"/>
      <c r="E27" s="22"/>
      <c r="F27" s="9"/>
      <c r="G27" s="9"/>
      <c r="H27" s="23"/>
    </row>
    <row r="28" spans="2:8" x14ac:dyDescent="0.45">
      <c r="B28" s="22"/>
      <c r="C28" s="22"/>
      <c r="D28" s="22"/>
      <c r="E28" s="22"/>
      <c r="F28" s="9"/>
      <c r="G28" s="9"/>
      <c r="H28" s="23"/>
    </row>
    <row r="29" spans="2:8" x14ac:dyDescent="0.45">
      <c r="B29" s="22"/>
      <c r="C29" s="22"/>
      <c r="D29" s="22"/>
      <c r="E29" s="22"/>
      <c r="F29" s="9"/>
      <c r="G29" s="9"/>
      <c r="H29" s="23"/>
    </row>
  </sheetData>
  <sheetProtection algorithmName="SHA-512" hashValue="NOcdAeVdC52udCFq92TUGbsIsDgR5SUS9P7beFHCcd3cB8R1/a1m5VjkvKusxkuHot9LYoDNZz5ZAl04o/GOXQ==" saltValue="hvnlMCiP/gzsXDquVv7xGw==" spinCount="100000" sheet="1" objects="1" scenarios="1"/>
  <mergeCells count="31">
    <mergeCell ref="B1:C1"/>
    <mergeCell ref="D16:E16"/>
    <mergeCell ref="F16:G16"/>
    <mergeCell ref="D2:G2"/>
    <mergeCell ref="E8:F8"/>
    <mergeCell ref="E9:F9"/>
    <mergeCell ref="B14:H14"/>
    <mergeCell ref="D15:H15"/>
    <mergeCell ref="B15:C15"/>
    <mergeCell ref="B16:C16"/>
    <mergeCell ref="G8:H8"/>
    <mergeCell ref="G9:H9"/>
    <mergeCell ref="G10:H10"/>
    <mergeCell ref="G11:H11"/>
    <mergeCell ref="B6:C6"/>
    <mergeCell ref="F4:H4"/>
    <mergeCell ref="D20:E20"/>
    <mergeCell ref="F19:G22"/>
    <mergeCell ref="D22:E22"/>
    <mergeCell ref="B23:H23"/>
    <mergeCell ref="D17:E17"/>
    <mergeCell ref="F17:G17"/>
    <mergeCell ref="D18:E18"/>
    <mergeCell ref="F18:G18"/>
    <mergeCell ref="D19:E19"/>
    <mergeCell ref="D21:E21"/>
    <mergeCell ref="B22:C22"/>
    <mergeCell ref="B17:C17"/>
    <mergeCell ref="B18:C18"/>
    <mergeCell ref="B19:C19"/>
    <mergeCell ref="B20:B21"/>
  </mergeCells>
  <phoneticPr fontId="1"/>
  <dataValidations count="1">
    <dataValidation type="list" allowBlank="1" showInputMessage="1" showErrorMessage="1" sqref="D2:G2" xr:uid="{00000000-0002-0000-0600-000000000000}">
      <formula1>$K$1:$K$4</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H60"/>
  <sheetViews>
    <sheetView view="pageBreakPreview" zoomScale="60" zoomScaleNormal="40" workbookViewId="0">
      <selection activeCell="D22" sqref="D22"/>
    </sheetView>
  </sheetViews>
  <sheetFormatPr defaultColWidth="3.5" defaultRowHeight="18" x14ac:dyDescent="0.45"/>
  <sheetData>
    <row r="1" spans="2:34" ht="18.600000000000001" thickBot="1" x14ac:dyDescent="0.5"/>
    <row r="2" spans="2:34" x14ac:dyDescent="0.45">
      <c r="B2" s="13"/>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5"/>
    </row>
    <row r="3" spans="2:34" x14ac:dyDescent="0.45">
      <c r="B3" s="16"/>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8"/>
    </row>
    <row r="4" spans="2:34" x14ac:dyDescent="0.45">
      <c r="B4" s="16"/>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8"/>
    </row>
    <row r="5" spans="2:34" x14ac:dyDescent="0.45">
      <c r="B5" s="16"/>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8"/>
    </row>
    <row r="6" spans="2:34" x14ac:dyDescent="0.45">
      <c r="B6" s="16"/>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8"/>
    </row>
    <row r="7" spans="2:34" x14ac:dyDescent="0.45">
      <c r="B7" s="16"/>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8"/>
    </row>
    <row r="8" spans="2:34" x14ac:dyDescent="0.45">
      <c r="B8" s="16"/>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8"/>
    </row>
    <row r="9" spans="2:34" x14ac:dyDescent="0.45">
      <c r="B9" s="16"/>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8"/>
    </row>
    <row r="10" spans="2:34" x14ac:dyDescent="0.45">
      <c r="B10" s="16"/>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8"/>
    </row>
    <row r="11" spans="2:34" x14ac:dyDescent="0.45">
      <c r="B11" s="16"/>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8"/>
    </row>
    <row r="12" spans="2:34" x14ac:dyDescent="0.45">
      <c r="B12" s="16"/>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8"/>
    </row>
    <row r="13" spans="2:34" x14ac:dyDescent="0.45">
      <c r="B13" s="16"/>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8"/>
    </row>
    <row r="14" spans="2:34" x14ac:dyDescent="0.45">
      <c r="B14" s="16"/>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8"/>
    </row>
    <row r="15" spans="2:34" x14ac:dyDescent="0.45">
      <c r="B15" s="16"/>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8"/>
    </row>
    <row r="16" spans="2:34" x14ac:dyDescent="0.45">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8"/>
    </row>
    <row r="17" spans="2:34" x14ac:dyDescent="0.45">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8"/>
    </row>
    <row r="18" spans="2:34" x14ac:dyDescent="0.45">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8"/>
    </row>
    <row r="19" spans="2:34" x14ac:dyDescent="0.45">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8"/>
    </row>
    <row r="20" spans="2:34" x14ac:dyDescent="0.45">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8"/>
    </row>
    <row r="21" spans="2:34" x14ac:dyDescent="0.45">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8"/>
    </row>
    <row r="22" spans="2:34" x14ac:dyDescent="0.45">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8"/>
    </row>
    <row r="23" spans="2:34" x14ac:dyDescent="0.45">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8"/>
    </row>
    <row r="24" spans="2:34" x14ac:dyDescent="0.45">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8"/>
    </row>
    <row r="25" spans="2:34" x14ac:dyDescent="0.45">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8"/>
    </row>
    <row r="26" spans="2:34" x14ac:dyDescent="0.45">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8"/>
    </row>
    <row r="27" spans="2:34" x14ac:dyDescent="0.45">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8"/>
    </row>
    <row r="28" spans="2:34" x14ac:dyDescent="0.45">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8"/>
    </row>
    <row r="29" spans="2:34" x14ac:dyDescent="0.45">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8"/>
    </row>
    <row r="30" spans="2:34" x14ac:dyDescent="0.45">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8"/>
    </row>
    <row r="31" spans="2:34" x14ac:dyDescent="0.45">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8"/>
    </row>
    <row r="32" spans="2:34" x14ac:dyDescent="0.45">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8"/>
    </row>
    <row r="33" spans="2:34" x14ac:dyDescent="0.45">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8"/>
    </row>
    <row r="34" spans="2:34" x14ac:dyDescent="0.45">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8"/>
    </row>
    <row r="35" spans="2:34" x14ac:dyDescent="0.45">
      <c r="B35" s="16"/>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8"/>
    </row>
    <row r="36" spans="2:34" x14ac:dyDescent="0.45">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8"/>
    </row>
    <row r="37" spans="2:34" x14ac:dyDescent="0.45">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8"/>
    </row>
    <row r="38" spans="2:34" x14ac:dyDescent="0.45">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8"/>
    </row>
    <row r="39" spans="2:34" x14ac:dyDescent="0.45">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8"/>
    </row>
    <row r="40" spans="2:34" x14ac:dyDescent="0.45">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8"/>
    </row>
    <row r="41" spans="2:34" x14ac:dyDescent="0.45">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8"/>
    </row>
    <row r="42" spans="2:34" x14ac:dyDescent="0.45">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8"/>
    </row>
    <row r="43" spans="2:34" x14ac:dyDescent="0.45">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8"/>
    </row>
    <row r="44" spans="2:34" x14ac:dyDescent="0.45">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8"/>
    </row>
    <row r="45" spans="2:34" x14ac:dyDescent="0.45">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8"/>
    </row>
    <row r="46" spans="2:34" x14ac:dyDescent="0.45">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8"/>
    </row>
    <row r="47" spans="2:34" x14ac:dyDescent="0.45">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8"/>
    </row>
    <row r="48" spans="2:34" x14ac:dyDescent="0.45">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8"/>
    </row>
    <row r="49" spans="2:34" x14ac:dyDescent="0.45">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8"/>
    </row>
    <row r="50" spans="2:34" x14ac:dyDescent="0.45">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8"/>
    </row>
    <row r="51" spans="2:34" x14ac:dyDescent="0.45">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8"/>
    </row>
    <row r="52" spans="2:34" x14ac:dyDescent="0.45">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8"/>
    </row>
    <row r="53" spans="2:34" x14ac:dyDescent="0.45">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8"/>
    </row>
    <row r="54" spans="2:34" x14ac:dyDescent="0.45">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8"/>
    </row>
    <row r="55" spans="2:34" x14ac:dyDescent="0.45">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8"/>
    </row>
    <row r="56" spans="2:34" x14ac:dyDescent="0.45">
      <c r="B56" s="16"/>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8"/>
    </row>
    <row r="57" spans="2:34" x14ac:dyDescent="0.45">
      <c r="B57" s="16"/>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8"/>
    </row>
    <row r="58" spans="2:34" x14ac:dyDescent="0.45">
      <c r="B58" s="16"/>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8"/>
    </row>
    <row r="59" spans="2:34" x14ac:dyDescent="0.45">
      <c r="B59" s="16"/>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8"/>
    </row>
    <row r="60" spans="2:34" ht="18.600000000000001" thickBot="1" x14ac:dyDescent="0.5">
      <c r="B60" s="19"/>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1"/>
    </row>
  </sheetData>
  <sheetProtection algorithmName="SHA-512" hashValue="DEsJWsvsNyaXImIBWOdF4xQ5LOtB+gS5qBf73PfBlz2hpBSg8f9DoGnZ/rBVk8Qz6Iw86j8pC+GETOJf4hE0nA==" saltValue="EQDUWVCJeQD2fmjqiLykfg==" spinCount="100000" sheet="1" objects="1" scenarios="1"/>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4"/>
  <sheetViews>
    <sheetView workbookViewId="0">
      <selection activeCell="C19" sqref="C19"/>
    </sheetView>
  </sheetViews>
  <sheetFormatPr defaultColWidth="10.3984375" defaultRowHeight="14.25" customHeight="1" x14ac:dyDescent="0.45"/>
  <cols>
    <col min="1" max="1" width="5.19921875" style="1" bestFit="1" customWidth="1"/>
    <col min="2" max="2" width="7.09765625" style="1" bestFit="1" customWidth="1"/>
    <col min="3" max="3" width="25.59765625" style="1" bestFit="1" customWidth="1"/>
    <col min="4" max="4" width="19" style="1" bestFit="1" customWidth="1"/>
    <col min="5" max="5" width="10.59765625" style="1" bestFit="1" customWidth="1"/>
    <col min="6" max="6" width="51" style="1" customWidth="1"/>
    <col min="7" max="16384" width="10.3984375" style="1"/>
  </cols>
  <sheetData>
    <row r="1" spans="1:6" ht="14.25" customHeight="1" x14ac:dyDescent="0.45">
      <c r="A1" s="1" t="s">
        <v>42</v>
      </c>
      <c r="B1" s="1" t="s">
        <v>43</v>
      </c>
      <c r="D1" s="1" t="s">
        <v>48</v>
      </c>
      <c r="E1" s="1" t="s">
        <v>49</v>
      </c>
      <c r="F1" s="1" t="s">
        <v>44</v>
      </c>
    </row>
    <row r="2" spans="1:6" ht="14.25" customHeight="1" x14ac:dyDescent="0.45">
      <c r="A2" s="1" t="s">
        <v>45</v>
      </c>
      <c r="B2" s="1" t="s">
        <v>46</v>
      </c>
      <c r="C2" s="1" t="s">
        <v>22</v>
      </c>
      <c r="D2" s="1" t="s">
        <v>23</v>
      </c>
      <c r="E2" s="1" t="s">
        <v>24</v>
      </c>
      <c r="F2" s="1" t="s">
        <v>25</v>
      </c>
    </row>
    <row r="3" spans="1:6" ht="14.25" customHeight="1" x14ac:dyDescent="0.45">
      <c r="A3" s="1" t="s">
        <v>45</v>
      </c>
      <c r="B3" s="1" t="s">
        <v>46</v>
      </c>
      <c r="C3" s="1" t="s">
        <v>26</v>
      </c>
      <c r="D3" s="1" t="s">
        <v>23</v>
      </c>
      <c r="E3" s="1" t="s">
        <v>27</v>
      </c>
      <c r="F3" s="1" t="s">
        <v>25</v>
      </c>
    </row>
    <row r="4" spans="1:6" ht="14.25" customHeight="1" x14ac:dyDescent="0.45">
      <c r="A4" s="1" t="s">
        <v>45</v>
      </c>
      <c r="B4" s="1" t="s">
        <v>46</v>
      </c>
      <c r="C4" s="1" t="s">
        <v>28</v>
      </c>
      <c r="D4" s="1" t="s">
        <v>23</v>
      </c>
      <c r="E4" s="1" t="s">
        <v>29</v>
      </c>
      <c r="F4" s="1" t="s">
        <v>30</v>
      </c>
    </row>
    <row r="5" spans="1:6" ht="14.25" customHeight="1" x14ac:dyDescent="0.45">
      <c r="A5" s="1" t="s">
        <v>45</v>
      </c>
      <c r="B5" s="1" t="s">
        <v>46</v>
      </c>
      <c r="C5" s="1" t="s">
        <v>31</v>
      </c>
      <c r="D5" s="1" t="s">
        <v>31</v>
      </c>
      <c r="E5" s="1" t="s">
        <v>20</v>
      </c>
      <c r="F5" s="1" t="s">
        <v>20</v>
      </c>
    </row>
    <row r="6" spans="1:6" ht="14.25" customHeight="1" x14ac:dyDescent="0.45">
      <c r="A6" s="1" t="s">
        <v>45</v>
      </c>
      <c r="B6" s="1" t="s">
        <v>46</v>
      </c>
      <c r="C6" s="1" t="s">
        <v>32</v>
      </c>
      <c r="D6" s="1" t="s">
        <v>33</v>
      </c>
      <c r="E6" s="1" t="s">
        <v>21</v>
      </c>
      <c r="F6" s="1" t="s">
        <v>20</v>
      </c>
    </row>
    <row r="7" spans="1:6" ht="14.25" customHeight="1" x14ac:dyDescent="0.45">
      <c r="A7" s="1" t="s">
        <v>45</v>
      </c>
      <c r="B7" s="1" t="s">
        <v>46</v>
      </c>
      <c r="C7" s="1" t="s">
        <v>34</v>
      </c>
      <c r="D7" s="1" t="s">
        <v>34</v>
      </c>
      <c r="E7" s="1" t="s">
        <v>20</v>
      </c>
      <c r="F7" s="1" t="s">
        <v>20</v>
      </c>
    </row>
    <row r="8" spans="1:6" ht="14.25" customHeight="1" x14ac:dyDescent="0.45">
      <c r="A8" s="1" t="s">
        <v>45</v>
      </c>
      <c r="B8" s="1" t="s">
        <v>46</v>
      </c>
      <c r="C8" s="1" t="s">
        <v>35</v>
      </c>
      <c r="D8" s="1" t="s">
        <v>35</v>
      </c>
      <c r="E8" s="1" t="s">
        <v>20</v>
      </c>
      <c r="F8" s="1" t="s">
        <v>20</v>
      </c>
    </row>
    <row r="9" spans="1:6" ht="14.25" customHeight="1" x14ac:dyDescent="0.45">
      <c r="A9" s="1" t="s">
        <v>45</v>
      </c>
      <c r="B9" s="1" t="s">
        <v>46</v>
      </c>
      <c r="C9" s="1" t="s">
        <v>36</v>
      </c>
      <c r="D9" s="1" t="s">
        <v>37</v>
      </c>
      <c r="E9" s="1" t="s">
        <v>21</v>
      </c>
      <c r="F9" s="1" t="s">
        <v>20</v>
      </c>
    </row>
    <row r="10" spans="1:6" ht="14.25" customHeight="1" x14ac:dyDescent="0.45">
      <c r="A10" s="1" t="s">
        <v>45</v>
      </c>
      <c r="B10" s="1" t="s">
        <v>46</v>
      </c>
      <c r="C10" s="1" t="s">
        <v>38</v>
      </c>
      <c r="D10" s="1" t="s">
        <v>38</v>
      </c>
      <c r="E10" s="1" t="s">
        <v>20</v>
      </c>
      <c r="F10" s="1" t="s">
        <v>39</v>
      </c>
    </row>
    <row r="11" spans="1:6" ht="14.25" customHeight="1" x14ac:dyDescent="0.45">
      <c r="A11" s="1" t="s">
        <v>45</v>
      </c>
      <c r="B11" s="1" t="s">
        <v>46</v>
      </c>
      <c r="C11" s="1" t="s">
        <v>182</v>
      </c>
    </row>
    <row r="12" spans="1:6" ht="14.25" customHeight="1" x14ac:dyDescent="0.45">
      <c r="A12" s="1" t="s">
        <v>45</v>
      </c>
      <c r="B12" s="1" t="s">
        <v>46</v>
      </c>
      <c r="C12" s="1" t="s">
        <v>179</v>
      </c>
    </row>
    <row r="13" spans="1:6" ht="14.25" customHeight="1" x14ac:dyDescent="0.45">
      <c r="A13" s="1" t="s">
        <v>45</v>
      </c>
      <c r="B13" s="1" t="s">
        <v>46</v>
      </c>
      <c r="C13" s="1" t="s">
        <v>180</v>
      </c>
    </row>
    <row r="14" spans="1:6" ht="14.25" customHeight="1" x14ac:dyDescent="0.45">
      <c r="A14" s="1" t="s">
        <v>47</v>
      </c>
      <c r="B14" s="1" t="s">
        <v>46</v>
      </c>
      <c r="C14" s="1" t="s">
        <v>181</v>
      </c>
      <c r="D14" s="1" t="s">
        <v>40</v>
      </c>
    </row>
    <row r="15" spans="1:6" ht="14.25" customHeight="1" x14ac:dyDescent="0.45">
      <c r="A15" s="1" t="s">
        <v>47</v>
      </c>
      <c r="B15" s="1" t="s">
        <v>46</v>
      </c>
      <c r="C15" s="1" t="s">
        <v>41</v>
      </c>
      <c r="D15" s="1" t="s">
        <v>41</v>
      </c>
    </row>
    <row r="17" spans="1:7" ht="14.25" customHeight="1" x14ac:dyDescent="0.45">
      <c r="A17" s="1" t="s">
        <v>79</v>
      </c>
      <c r="B17" s="1" t="s">
        <v>80</v>
      </c>
      <c r="C17" s="1" t="s">
        <v>176</v>
      </c>
      <c r="D17" s="1" t="s">
        <v>166</v>
      </c>
      <c r="F17" s="1" t="s">
        <v>175</v>
      </c>
      <c r="G17" s="1" t="s">
        <v>183</v>
      </c>
    </row>
    <row r="18" spans="1:7" ht="14.25" customHeight="1" x14ac:dyDescent="0.45">
      <c r="A18" s="1">
        <v>12</v>
      </c>
      <c r="B18" s="1">
        <v>40</v>
      </c>
      <c r="C18" s="1" t="s">
        <v>119</v>
      </c>
      <c r="D18" s="1" t="s">
        <v>173</v>
      </c>
      <c r="E18" s="1">
        <v>1771</v>
      </c>
      <c r="F18" s="1" t="s">
        <v>174</v>
      </c>
      <c r="G18" s="1" t="s">
        <v>177</v>
      </c>
    </row>
    <row r="19" spans="1:7" ht="14.25" customHeight="1" x14ac:dyDescent="0.45">
      <c r="A19" s="1">
        <v>12</v>
      </c>
      <c r="B19" s="1">
        <v>40</v>
      </c>
      <c r="C19" s="1" t="s">
        <v>118</v>
      </c>
      <c r="D19" s="1" t="s">
        <v>173</v>
      </c>
      <c r="F19" s="1" t="s">
        <v>174</v>
      </c>
      <c r="G19" s="1" t="s">
        <v>178</v>
      </c>
    </row>
    <row r="20" spans="1:7" ht="14.25" customHeight="1" x14ac:dyDescent="0.45">
      <c r="A20" s="1">
        <v>13</v>
      </c>
      <c r="B20" s="1">
        <v>40</v>
      </c>
      <c r="C20" s="1" t="s">
        <v>121</v>
      </c>
      <c r="D20" s="1" t="s">
        <v>173</v>
      </c>
      <c r="E20" s="1">
        <v>1772</v>
      </c>
      <c r="F20" s="1" t="s">
        <v>172</v>
      </c>
    </row>
    <row r="21" spans="1:7" ht="14.25" customHeight="1" x14ac:dyDescent="0.45">
      <c r="A21" s="1">
        <v>13</v>
      </c>
      <c r="B21" s="1">
        <v>40</v>
      </c>
      <c r="C21" s="1" t="s">
        <v>120</v>
      </c>
      <c r="D21" s="1" t="s">
        <v>173</v>
      </c>
      <c r="F21" s="1" t="s">
        <v>172</v>
      </c>
    </row>
    <row r="22" spans="1:7" ht="14.25" customHeight="1" x14ac:dyDescent="0.45">
      <c r="A22" s="1">
        <v>14</v>
      </c>
      <c r="B22" s="1">
        <v>40</v>
      </c>
      <c r="C22" s="1" t="s">
        <v>216</v>
      </c>
      <c r="D22" s="69" t="s">
        <v>217</v>
      </c>
      <c r="E22" s="1">
        <v>1773</v>
      </c>
      <c r="F22" s="1" t="s">
        <v>172</v>
      </c>
    </row>
    <row r="23" spans="1:7" ht="14.25" customHeight="1" x14ac:dyDescent="0.45">
      <c r="A23" s="1">
        <v>15</v>
      </c>
      <c r="B23" s="1">
        <v>41</v>
      </c>
      <c r="C23" s="1" t="s">
        <v>122</v>
      </c>
      <c r="D23" s="1" t="s">
        <v>171</v>
      </c>
      <c r="E23" s="1">
        <v>1774</v>
      </c>
      <c r="F23" s="1" t="s">
        <v>174</v>
      </c>
    </row>
    <row r="24" spans="1:7" ht="14.25" customHeight="1" x14ac:dyDescent="0.45">
      <c r="A24" s="1">
        <v>16</v>
      </c>
      <c r="B24" s="1">
        <v>41</v>
      </c>
      <c r="C24" s="1" t="s">
        <v>125</v>
      </c>
      <c r="D24" s="1" t="s">
        <v>171</v>
      </c>
      <c r="E24" s="1">
        <v>1775</v>
      </c>
      <c r="F24" s="1" t="s">
        <v>174</v>
      </c>
      <c r="G24" s="1" t="s">
        <v>184</v>
      </c>
    </row>
    <row r="25" spans="1:7" ht="14.25" customHeight="1" x14ac:dyDescent="0.45">
      <c r="A25" s="1">
        <v>16</v>
      </c>
      <c r="B25" s="1">
        <v>41</v>
      </c>
      <c r="C25" s="1" t="s">
        <v>124</v>
      </c>
      <c r="D25" s="1" t="s">
        <v>171</v>
      </c>
      <c r="F25" s="1" t="s">
        <v>172</v>
      </c>
      <c r="G25" s="1" t="s">
        <v>184</v>
      </c>
    </row>
    <row r="26" spans="1:7" ht="14.25" customHeight="1" x14ac:dyDescent="0.45">
      <c r="A26" s="1">
        <v>17</v>
      </c>
      <c r="B26" s="1">
        <v>41</v>
      </c>
      <c r="C26" s="1" t="s">
        <v>215</v>
      </c>
      <c r="D26" s="69" t="s">
        <v>171</v>
      </c>
      <c r="E26" s="1">
        <v>1776</v>
      </c>
      <c r="F26" s="1" t="s">
        <v>172</v>
      </c>
      <c r="G26" s="1" t="s">
        <v>184</v>
      </c>
    </row>
    <row r="27" spans="1:7" ht="14.25" customHeight="1" x14ac:dyDescent="0.45">
      <c r="A27" s="1">
        <v>18</v>
      </c>
      <c r="B27" s="1">
        <v>42</v>
      </c>
      <c r="C27" s="1" t="s">
        <v>214</v>
      </c>
      <c r="D27" s="1" t="s">
        <v>170</v>
      </c>
      <c r="E27" s="1">
        <v>1777</v>
      </c>
      <c r="F27" s="1" t="s">
        <v>169</v>
      </c>
    </row>
    <row r="28" spans="1:7" ht="14.25" customHeight="1" x14ac:dyDescent="0.45">
      <c r="A28" s="1">
        <v>19</v>
      </c>
      <c r="B28" s="1">
        <v>42</v>
      </c>
      <c r="C28" s="1" t="s">
        <v>213</v>
      </c>
      <c r="D28" s="1" t="s">
        <v>170</v>
      </c>
      <c r="E28" s="1">
        <v>1778</v>
      </c>
      <c r="F28" s="1" t="s">
        <v>168</v>
      </c>
    </row>
    <row r="29" spans="1:7" ht="14.25" customHeight="1" x14ac:dyDescent="0.45">
      <c r="A29" s="1">
        <v>20</v>
      </c>
      <c r="B29" s="1">
        <v>43</v>
      </c>
      <c r="C29" s="1" t="s">
        <v>212</v>
      </c>
      <c r="D29" s="1" t="s">
        <v>170</v>
      </c>
      <c r="E29" s="1">
        <v>1779</v>
      </c>
      <c r="F29" s="1" t="s">
        <v>167</v>
      </c>
    </row>
    <row r="32" spans="1:7" ht="14.25" customHeight="1" x14ac:dyDescent="0.45">
      <c r="A32" s="1" t="s">
        <v>177</v>
      </c>
    </row>
    <row r="33" spans="1:1" ht="14.25" customHeight="1" x14ac:dyDescent="0.45">
      <c r="A33" s="1" t="s">
        <v>184</v>
      </c>
    </row>
    <row r="34" spans="1:1" ht="14.25" customHeight="1" x14ac:dyDescent="0.45">
      <c r="A34" s="1" t="s">
        <v>178</v>
      </c>
    </row>
  </sheetData>
  <sheetProtection algorithmName="SHA-512" hashValue="qJTKjh8eZrGe2RweSD/owwMXzv3Sry+BjggZWKyb4sPG/btrbf45O/4S/9QDwZCwvRwx21Nb8Gc/6bFdQ/xVUw==" saltValue="S82YcfGiz0CxiJmhIqr9TA=="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事業者情報</vt:lpstr>
      <vt:lpstr>設置</vt:lpstr>
      <vt:lpstr>数変</vt:lpstr>
      <vt:lpstr>防変</vt:lpstr>
      <vt:lpstr>名変</vt:lpstr>
      <vt:lpstr>廃止</vt:lpstr>
      <vt:lpstr>承継</vt:lpstr>
      <vt:lpstr>敷地・配置</vt:lpstr>
      <vt:lpstr>リスト</vt:lpstr>
      <vt:lpstr>承継!Print_Area</vt:lpstr>
      <vt:lpstr>数変!Print_Area</vt:lpstr>
      <vt:lpstr>設置!Print_Area</vt:lpstr>
      <vt:lpstr>廃止!Print_Area</vt:lpstr>
      <vt:lpstr>敷地・配置!Print_Area</vt:lpstr>
      <vt:lpstr>防変!Print_Area</vt:lpstr>
      <vt:lpstr>名変!Print_Area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1467</dc:creator>
  <cp:lastModifiedBy>福島　聖人</cp:lastModifiedBy>
  <cp:lastPrinted>2025-01-21T06:55:23Z</cp:lastPrinted>
  <dcterms:created xsi:type="dcterms:W3CDTF">2017-06-21T01:35:03Z</dcterms:created>
  <dcterms:modified xsi:type="dcterms:W3CDTF">2025-01-30T07:07:42Z</dcterms:modified>
</cp:coreProperties>
</file>