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5" i="9" l="1"/>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AM35" i="9" s="1"/>
  <c r="BE34" i="9"/>
  <c r="BE35" i="9" s="1"/>
  <c r="BW34" i="9" l="1"/>
  <c r="BW35" i="9" s="1"/>
  <c r="BW36" i="9" s="1"/>
  <c r="BW37" i="9" s="1"/>
  <c r="BW38" i="9" s="1"/>
  <c r="BW39" i="9" s="1"/>
  <c r="BW40" i="9" s="1"/>
  <c r="CO34" i="9" l="1"/>
  <c r="CO35" i="9" s="1"/>
  <c r="CO36" i="9" s="1"/>
</calcChain>
</file>

<file path=xl/sharedStrings.xml><?xml version="1.0" encoding="utf-8"?>
<sst xmlns="http://schemas.openxmlformats.org/spreadsheetml/2006/main" count="1086" uniqueCount="561">
  <si>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</si>
  <si>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</si>
  <si>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</si>
  <si>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</si>
  <si>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</si>
  <si>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</si>
  <si>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</si>
  <si>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</si>
  <si>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</si>
  <si>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</si>
  <si>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</si>
  <si>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</si>
  <si>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</si>
  <si>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</si>
  <si>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</si>
  <si>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</si>
  <si>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</si>
  <si>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</si>
  <si>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</si>
  <si>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</si>
  <si>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</si>
  <si>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</si>
  <si>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</si>
  <si>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</si>
  <si>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</si>
  <si>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</si>
  <si>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</si>
  <si>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</si>
  <si>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</si>
  <si>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</si>
  <si>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</si>
  <si>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</si>
  <si>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</si>
  <si>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</si>
  <si>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</si>
  <si>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</si>
  <si>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</si>
  <si>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</si>
  <si>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</si>
  <si>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</si>
  <si>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</si>
  <si>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</si>
  <si>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</si>
  <si>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</si>
  <si>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</si>
  <si>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</si>
  <si>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</si>
  <si>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</si>
  <si>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</si>
  <si>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</si>
  <si>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</si>
  <si>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</si>
  <si>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</si>
  <si>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</si>
  <si>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</si>
  <si>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</si>
  <si>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</si>
  <si>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</si>
  <si>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</si>
  <si>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</si>
  <si>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</si>
  <si>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</si>
  <si>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</si>
  <si>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</si>
  <si>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</si>
  <si>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</si>
  <si>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</si>
  <si>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</si>
  <si>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</si>
  <si>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</si>
  <si>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</si>
  <si>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</si>
  <si>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</si>
  <si>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</si>
  <si>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</si>
  <si>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</si>
  <si>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</si>
  <si>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</si>
  <si>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</si>
  <si>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</si>
  <si>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</si>
  <si>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</si>
  <si>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</si>
  <si>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</si>
  <si>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</si>
  <si>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</si>
  <si>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</si>
  <si>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</si>
  <si>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</si>
  <si>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</si>
  <si>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</si>
  <si>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</si>
  <si>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</si>
  <si>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</si>
  <si>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</si>
  <si>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</si>
  <si>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</si>
  <si>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</si>
  <si>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</si>
  <si>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</si>
  <si>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</si>
  <si>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</si>
  <si>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</si>
  <si>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</si>
  <si>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</si>
  <si>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</si>
  <si>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</si>
  <si>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</si>
  <si>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</si>
  <si>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</si>
  <si>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</si>
  <si>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</si>
  <si>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</si>
  <si>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</si>
  <si>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</si>
  <si>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</si>
  <si>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</si>
  <si>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</si>
  <si>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</si>
  <si>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</si>
  <si>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</si>
  <si>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</si>
  <si>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</si>
  <si>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</si>
  <si>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</si>
  <si>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</si>
  <si>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</si>
  <si>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</si>
  <si>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</si>
  <si>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</si>
  <si>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</si>
  <si>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</si>
  <si>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</si>
  <si>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</si>
  <si>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</si>
  <si>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</si>
  <si>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</si>
  <si>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</si>
  <si>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</si>
  <si>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</si>
  <si>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</si>
  <si>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</si>
  <si>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</si>
  <si>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</si>
  <si>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</si>
  <si>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</si>
  <si>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</si>
  <si>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</si>
  <si>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</si>
  <si>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</si>
  <si>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</si>
  <si>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</si>
  <si>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</si>
  <si>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</si>
  <si>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</si>
  <si>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</si>
  <si>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</si>
  <si>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</si>
  <si>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</si>
  <si>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</si>
  <si>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</si>
  <si>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</si>
  <si>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</si>
  <si>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</si>
  <si>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</si>
  <si>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</si>
  <si>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</si>
  <si>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</si>
  <si>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</si>
  <si>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</si>
  <si>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</si>
  <si>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</si>
  <si>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</si>
  <si>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</si>
  <si>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</si>
  <si>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</si>
  <si>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</si>
  <si>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</si>
  <si>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</si>
  <si>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</si>
  <si>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</si>
  <si>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</si>
  <si>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</si>
  <si>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</si>
  <si>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</si>
  <si>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</si>
  <si>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</si>
  <si>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</si>
  <si>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</si>
  <si>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</si>
  <si>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</si>
  <si>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</si>
  <si>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</si>
  <si>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</si>
  <si>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</si>
  <si>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</si>
  <si>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埼玉県深谷市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</si>
  <si>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</si>
  <si>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</si>
  <si>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</si>
  <si>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</si>
  <si>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</si>
  <si>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</si>
  <si>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</si>
  <si>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</si>
  <si>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</si>
  <si>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</si>
  <si>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</si>
  <si>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</si>
  <si>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</si>
  <si>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</si>
  <si>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</si>
  <si>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</si>
  <si>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</si>
  <si>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</si>
  <si>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</si>
  <si>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</si>
  <si>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</si>
  <si>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</si>
  <si>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</si>
  <si>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</si>
  <si>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</si>
  <si>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</si>
  <si>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</si>
  <si>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</si>
  <si>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</si>
  <si>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</si>
  <si>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</si>
  <si>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</si>
  <si>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</si>
  <si>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</si>
  <si>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</si>
  <si>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</si>
  <si>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</si>
  <si>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</si>
  <si>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</si>
  <si>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</si>
  <si>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</si>
  <si>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</si>
  <si>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</si>
  <si>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</si>
  <si>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</si>
  <si>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</si>
  <si>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</si>
  <si>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</si>
  <si>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</si>
  <si>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</si>
  <si>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</si>
  <si>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</si>
  <si>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</si>
  <si>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</si>
  <si>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</si>
  <si>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</si>
  <si>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</si>
  <si>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</si>
  <si>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</si>
  <si>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</si>
  <si>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</si>
  <si>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</si>
  <si>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</si>
  <si>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</si>
  <si>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</si>
  <si>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</si>
  <si>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</si>
  <si>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</si>
  <si>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</si>
  <si>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</si>
  <si>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</si>
  <si>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</si>
  <si>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</si>
  <si>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</si>
  <si>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</si>
  <si>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</si>
  <si>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</si>
  <si>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</si>
  <si>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</si>
  <si>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</si>
  <si>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</si>
  <si>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</si>
  <si>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</si>
  <si>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</si>
  <si>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</si>
  <si>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</si>
  <si>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</si>
  <si>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</si>
  <si>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</si>
  <si>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</si>
  <si>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</si>
  <si>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</si>
  <si>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</si>
  <si>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</si>
  <si>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</si>
  <si>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</si>
  <si>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</si>
  <si>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</si>
  <si>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</si>
  <si>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</si>
  <si>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</si>
  <si>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</si>
  <si>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</si>
  <si>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</si>
  <si>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</si>
  <si>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</si>
  <si>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</si>
  <si>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</si>
  <si>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</si>
  <si>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</si>
  <si>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</si>
  <si>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</si>
  <si>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</si>
  <si>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</si>
  <si>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</si>
  <si>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</si>
  <si>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</si>
  <si>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</si>
  <si>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</si>
  <si>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</si>
  <si>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</si>
  <si>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</si>
  <si>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</si>
  <si>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</si>
  <si>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</si>
  <si>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</si>
  <si>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</si>
  <si>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</si>
  <si>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</si>
  <si>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</si>
  <si>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</si>
  <si>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</si>
  <si>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</si>
  <si>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</si>
  <si>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</si>
  <si>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</si>
  <si>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</si>
  <si>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</si>
  <si>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</si>
  <si>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</si>
  <si>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</si>
  <si>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</si>
  <si>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</si>
  <si>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</si>
  <si>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</si>
  <si>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</si>
  <si>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</si>
  <si>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</si>
  <si>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</si>
  <si>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埼玉県深谷市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</si>
  <si>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</si>
  <si>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</si>
  <si>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</si>
  <si>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</si>
  <si>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</si>
  <si>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</si>
  <si>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</si>
  <si>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</si>
  <si>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</si>
  <si>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</si>
  <si>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</si>
  <si>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</si>
  <si>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</si>
  <si>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</si>
  <si>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</si>
  <si>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</si>
  <si>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</si>
  <si>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</si>
  <si>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</si>
  <si>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</si>
  <si>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</si>
  <si>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</si>
  <si>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</si>
  <si>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</si>
  <si>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</si>
  <si>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</si>
  <si>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</si>
  <si>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</si>
  <si>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</si>
  <si>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</si>
  <si>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</si>
  <si>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</si>
  <si>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</si>
  <si>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</si>
  <si>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</si>
  <si>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</si>
  <si>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</si>
  <si>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</si>
  <si>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国済寺土地区画整理事業特別会計</t>
    <phoneticPr fontId="5"/>
  </si>
  <si>
    <t>法非適用企業</t>
    <phoneticPr fontId="5"/>
  </si>
  <si>
    <t>岡中央土地区画整理事業特別会計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</si>
  <si>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</si>
  <si>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</si>
  <si>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</si>
  <si>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</si>
  <si>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</si>
  <si>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</si>
  <si>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</si>
  <si>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</si>
  <si>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</si>
  <si>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</si>
  <si>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</si>
  <si>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</si>
  <si>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</si>
  <si>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</si>
  <si>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</si>
  <si>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</si>
  <si>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</si>
  <si>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</si>
  <si>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</si>
  <si>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</si>
  <si>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</si>
  <si>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</si>
  <si>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</si>
  <si>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</si>
  <si>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</si>
  <si>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</si>
  <si>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</si>
  <si>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</si>
  <si>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</si>
  <si>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</si>
  <si>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</si>
  <si>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</si>
  <si>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</si>
  <si>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</si>
  <si>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</si>
  <si>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</si>
  <si>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</si>
  <si>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</si>
  <si>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</si>
  <si>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</si>
  <si>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</si>
  <si>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</si>
  <si>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</si>
  <si>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</si>
  <si>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</si>
  <si>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</si>
  <si>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</si>
  <si>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</si>
  <si>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</si>
  <si>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</si>
  <si>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</si>
  <si>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</si>
  <si>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</si>
  <si>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</si>
  <si>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</si>
  <si>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</si>
  <si>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</si>
  <si>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</si>
  <si>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</si>
  <si>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</si>
  <si>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</si>
  <si>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</si>
  <si>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</si>
  <si>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</si>
  <si>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</si>
  <si>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</si>
  <si>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</si>
  <si>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</si>
  <si>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</si>
  <si>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</si>
  <si>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</si>
  <si>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</si>
  <si>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</si>
  <si>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</si>
  <si>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</si>
  <si>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</si>
  <si>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</si>
  <si>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</si>
  <si>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</si>
  <si>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</si>
  <si>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</si>
  <si>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</si>
  <si>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</si>
  <si>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</si>
  <si>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</si>
  <si>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</si>
  <si>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</si>
  <si>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</si>
  <si>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</si>
  <si>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</si>
  <si>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</si>
  <si>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</si>
  <si>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</si>
  <si>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</si>
  <si>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</si>
  <si>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</si>
  <si>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</si>
  <si>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</si>
  <si>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</si>
  <si>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</si>
  <si>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</si>
  <si>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</si>
  <si>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</si>
  <si>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</si>
  <si>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</si>
  <si>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</si>
  <si>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</si>
  <si>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</si>
  <si>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</si>
  <si>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</si>
  <si>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</si>
  <si>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</si>
  <si>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</si>
  <si>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</si>
  <si>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</si>
  <si>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</si>
  <si>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</si>
  <si>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</si>
  <si>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</si>
  <si>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</si>
  <si>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</si>
  <si>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</si>
  <si>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</si>
  <si>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</si>
  <si>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</si>
  <si>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</si>
  <si>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</si>
  <si>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</si>
  <si>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</si>
  <si>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</si>
  <si>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</si>
  <si>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</si>
  <si>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</si>
  <si>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</si>
  <si>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</si>
  <si>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4.07</t>
  </si>
  <si>
    <t>一般会計</t>
  </si>
  <si>
    <t>水道事業会計</t>
  </si>
  <si>
    <t>下水道事業会計</t>
  </si>
  <si>
    <t>国民健康保険特別会計</t>
  </si>
  <si>
    <t>岡中央土地区画整理事業特別会計</t>
  </si>
  <si>
    <t>国済寺土地区画整理事業特別会計</t>
  </si>
  <si>
    <t>後期高齢者医療特別会計</t>
  </si>
  <si>
    <t>その他会計（赤字）</t>
  </si>
  <si>
    <t>その他会計（黒字）</t>
  </si>
  <si>
    <t>‐</t>
    <phoneticPr fontId="2"/>
  </si>
  <si>
    <t>‐</t>
  </si>
  <si>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</si>
  <si>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</si>
  <si>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</si>
  <si>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</si>
  <si>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</si>
  <si>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</si>
  <si>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大里広域市町村圏組合</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</si>
  <si>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</si>
  <si>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</si>
  <si>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</si>
  <si>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深谷市土地開発公社</t>
    <rPh sb="0" eb="3">
      <t>フカヤシ</t>
    </rPh>
    <rPh sb="3" eb="5">
      <t>トチ</t>
    </rPh>
    <rPh sb="5" eb="7">
      <t>カイハツ</t>
    </rPh>
    <rPh sb="7" eb="9">
      <t>コウシャ</t>
    </rPh>
    <phoneticPr fontId="2"/>
  </si>
  <si>
    <t>ふかや物産観光</t>
  </si>
  <si>
    <t>深谷市地域振興財団</t>
    <rPh sb="0" eb="3">
      <t>フカヤシ</t>
    </rPh>
    <rPh sb="3" eb="5">
      <t>チイキ</t>
    </rPh>
    <rPh sb="5" eb="7">
      <t>シンコウ</t>
    </rPh>
    <rPh sb="7" eb="9">
      <t>ザイダン</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</si>
  <si>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</si>
  <si>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</si>
  <si>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</si>
  <si>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</si>
  <si>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</si>
  <si>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</si>
  <si>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</si>
  <si>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</si>
  <si>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</si>
  <si>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</si>
  <si>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有形固定資産減価償却率について、H27指標を類似団体内平均値と比べると、当市は大きく下回っている。これは、地方債の償還が進んだことによる地方債現在高の減少等が大きな要因となっており、「-」（バー）の状況であるためである。
　H28においても、将来負担比率については、「-」（バー）の状況が続くとみられるが、有形固定資産減価償却率については、上昇（悪化）することが予想される。今後は、有形固定資産について、更新の時期を見極めつつ、適正配置に努めるとともに、将来負担比率の状況にも注視していきたい。</t>
    <phoneticPr fontId="5"/>
  </si>
  <si>
    <t>有形固定資産減価償却率</t>
    <phoneticPr fontId="5"/>
  </si>
  <si>
    <t>　将来負担比率については、H25以降、「-」（バー）の状況が続いている。これは、地方債の償還が進んだことによる地方債現在高の減少等によるものである。また、実質公債費比率については、H24以降減少の傾向であるが、これは、地方債の償還が進み、地方債の償還終了による元利償還金の額が一時的に減少していることなどによるものである。
　両数値の相関関係において、類似団体内平均値と比べると、当市は大きく下回っており、良好な状況であるが、今後は、財政需要の拡大が予想されるため、両数値の推移を把握しながら、健全で持続可能な財政運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</si>
</sst>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33706</c:v>
                </c:pt>
                <c:pt idx="1">
                  <c:v>35516</c:v>
                </c:pt>
                <c:pt idx="2">
                  <c:v>40932</c:v>
                </c:pt>
                <c:pt idx="3">
                  <c:v>36579</c:v>
                </c:pt>
                <c:pt idx="4">
                  <c:v>36504</c:v>
                </c:pt>
              </c:numCache>
            </c:numRef>
          </c:val>
          <c:smooth val="0"/>
        </c:ser>
        <c:dLbls>
          <c:showLegendKey val="0"/>
          <c:showVal val="0"/>
          <c:showCatName val="0"/>
          <c:showSerName val="0"/>
          <c:showPercent val="0"/>
          <c:showBubbleSize val="0"/>
        </c:dLbls>
        <c:marker val="1"/>
        <c:smooth val="0"/>
        <c:axId val="143460224"/>
        <c:axId val="147795968"/>
      </c:lineChart>
      <c:catAx>
        <c:axId val="143460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795968"/>
        <c:crosses val="autoZero"/>
        <c:auto val="1"/>
        <c:lblAlgn val="ctr"/>
        <c:lblOffset val="100"/>
        <c:tickLblSkip val="1"/>
        <c:tickMarkSkip val="1"/>
        <c:noMultiLvlLbl val="0"/>
      </c:catAx>
      <c:valAx>
        <c:axId val="1477959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460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10.63</c:v>
                </c:pt>
                <c:pt idx="1">
                  <c:v>11.22</c:v>
                </c:pt>
                <c:pt idx="2">
                  <c:v>10.18</c:v>
                </c:pt>
                <c:pt idx="3">
                  <c:v>12.84</c:v>
                </c:pt>
                <c:pt idx="4">
                  <c:v>12.19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24.63</c:v>
                </c:pt>
                <c:pt idx="1">
                  <c:v>25.65</c:v>
                </c:pt>
                <c:pt idx="2">
                  <c:v>23.02</c:v>
                </c:pt>
                <c:pt idx="3">
                  <c:v>27.83</c:v>
                </c:pt>
                <c:pt idx="4">
                  <c:v>32.43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1694336"/>
        <c:axId val="15170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6.25</c:v>
                </c:pt>
                <c:pt idx="1">
                  <c:v>2.13</c:v>
                </c:pt>
                <c:pt idx="2">
                  <c:v>-4.07</c:v>
                </c:pt>
                <c:pt idx="3">
                  <c:v>7.71</c:v>
                </c:pt>
                <c:pt idx="4">
                  <c:v>3.71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1694336"/>
        <c:axId val="151704704"/>
      </c:lineChart>
      <c:catAx>
        <c:axId val="1516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704704"/>
        <c:crosses val="autoZero"/>
        <c:auto val="1"/>
        <c:lblAlgn val="ctr"/>
        <c:lblOffset val="100"/>
        <c:tickLblSkip val="1"/>
        <c:tickMarkSkip val="1"/>
        <c:noMultiLvlLbl val="0"/>
      </c:catAx>
      <c:valAx>
        <c:axId val="15170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6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0.23</c:v>
                </c:pt>
                <c:pt idx="2">
                  <c:v>#N/A</c:v>
                </c:pt>
                <c:pt idx="3">
                  <c:v>0.06</c:v>
                </c:pt>
                <c:pt idx="4">
                  <c:v>#N/A</c:v>
                </c:pt>
                <c:pt idx="5">
                  <c:v>0.06</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国済寺土地区画整理事業特別会計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0.44</c:v>
                </c:pt>
                <c:pt idx="2">
                  <c:v>#N/A</c:v>
                </c:pt>
                <c:pt idx="3">
                  <c:v>0.34</c:v>
                </c:pt>
                <c:pt idx="4">
                  <c:v>#N/A</c:v>
                </c:pt>
                <c:pt idx="5">
                  <c:v>0.21</c:v>
                </c:pt>
                <c:pt idx="6">
                  <c:v>#N/A</c:v>
                </c:pt>
                <c:pt idx="7">
                  <c:v>0.2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岡中央土地区画整理事業特別会計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0.26</c:v>
                </c:pt>
                <c:pt idx="4">
                  <c:v>#N/A</c:v>
                </c:pt>
                <c:pt idx="5">
                  <c:v>0.24</c:v>
                </c:pt>
                <c:pt idx="6">
                  <c:v>#N/A</c:v>
                </c:pt>
                <c:pt idx="7">
                  <c:v>0.12</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2.63</c:v>
                </c:pt>
                <c:pt idx="2">
                  <c:v>#N/A</c:v>
                </c:pt>
                <c:pt idx="3">
                  <c:v>2.58</c:v>
                </c:pt>
                <c:pt idx="4">
                  <c:v>#N/A</c:v>
                </c:pt>
                <c:pt idx="5">
                  <c:v>2.37</c:v>
                </c:pt>
                <c:pt idx="6">
                  <c:v>#N/A</c:v>
                </c:pt>
                <c:pt idx="7">
                  <c:v>0.71</c:v>
                </c:pt>
                <c:pt idx="8">
                  <c:v>#N/A</c:v>
                </c:pt>
                <c:pt idx="9">
                  <c:v>0.72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2.98</c:v>
                </c:pt>
                <c:pt idx="2">
                  <c:v>#N/A</c:v>
                </c:pt>
                <c:pt idx="3">
                  <c:v>3.43</c:v>
                </c:pt>
                <c:pt idx="4">
                  <c:v>#N/A</c:v>
                </c:pt>
                <c:pt idx="5">
                  <c:v>3.72</c:v>
                </c:pt>
                <c:pt idx="6">
                  <c:v>#N/A</c:v>
                </c:pt>
                <c:pt idx="7">
                  <c:v>4.79</c:v>
                </c:pt>
                <c:pt idx="8">
                  <c:v>#N/A</c:v>
                </c:pt>
                <c:pt idx="9">
                  <c:v>6.22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14.24</c:v>
                </c:pt>
                <c:pt idx="2">
                  <c:v>#N/A</c:v>
                </c:pt>
                <c:pt idx="3">
                  <c:v>13.02</c:v>
                </c:pt>
                <c:pt idx="4">
                  <c:v>#N/A</c:v>
                </c:pt>
                <c:pt idx="5">
                  <c:v>6.37</c:v>
                </c:pt>
                <c:pt idx="6">
                  <c:v>#N/A</c:v>
                </c:pt>
                <c:pt idx="7">
                  <c:v>6.04</c:v>
                </c:pt>
                <c:pt idx="8">
                  <c:v>#N/A</c:v>
                </c:pt>
                <c:pt idx="9">
                  <c:v>6.26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10.53</c:v>
                </c:pt>
                <c:pt idx="2">
                  <c:v>#N/A</c:v>
                </c:pt>
                <c:pt idx="3">
                  <c:v>11.17</c:v>
                </c:pt>
                <c:pt idx="4">
                  <c:v>#N/A</c:v>
                </c:pt>
                <c:pt idx="5">
                  <c:v>10.14</c:v>
                </c:pt>
                <c:pt idx="6">
                  <c:v>#N/A</c:v>
                </c:pt>
                <c:pt idx="7">
                  <c:v>12.78</c:v>
                </c:pt>
                <c:pt idx="8">
                  <c:v>#N/A</c:v>
                </c:pt>
                <c:pt idx="9">
                  <c:v>12.15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6447872"/>
        <c:axId val="156449408"/>
      </c:barChart>
      <c:catAx>
        <c:axId val="1564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449408"/>
        <c:crosses val="autoZero"/>
        <c:auto val="1"/>
        <c:lblAlgn val="ctr"/>
        <c:lblOffset val="100"/>
        <c:tickLblSkip val="1"/>
        <c:tickMarkSkip val="1"/>
        <c:noMultiLvlLbl val="0"/>
      </c:catAx>
      <c:valAx>
        <c:axId val="15644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4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4038</c:v>
                </c:pt>
                <c:pt idx="5">
                  <c:v>4172</c:v>
                </c:pt>
                <c:pt idx="8">
                  <c:v>4303</c:v>
                </c:pt>
                <c:pt idx="11">
                  <c:v>4059</c:v>
                </c:pt>
                <c:pt idx="14">
                  <c:v>4202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1923</c:v>
                </c:pt>
                <c:pt idx="3">
                  <c:v>1798</c:v>
                </c:pt>
                <c:pt idx="6">
                  <c:v>1457</c:v>
                </c:pt>
                <c:pt idx="9">
                  <c:v>1405</c:v>
                </c:pt>
                <c:pt idx="12">
                  <c:v>1207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3255</c:v>
                </c:pt>
                <c:pt idx="3">
                  <c:v>3576</c:v>
                </c:pt>
                <c:pt idx="6">
                  <c:v>3403</c:v>
                </c:pt>
                <c:pt idx="9">
                  <c:v>2886</c:v>
                </c:pt>
                <c:pt idx="12">
                  <c:v>2866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7730432"/>
        <c:axId val="147732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1293</c:v>
                </c:pt>
                <c:pt idx="2">
                  <c:v>#N/A</c:v>
                </c:pt>
                <c:pt idx="3">
                  <c:v>#N/A</c:v>
                </c:pt>
                <c:pt idx="4">
                  <c:v>1202</c:v>
                </c:pt>
                <c:pt idx="5">
                  <c:v>#N/A</c:v>
                </c:pt>
                <c:pt idx="6">
                  <c:v>#N/A</c:v>
                </c:pt>
                <c:pt idx="7">
                  <c:v>557</c:v>
                </c:pt>
                <c:pt idx="8">
                  <c:v>#N/A</c:v>
                </c:pt>
                <c:pt idx="9">
                  <c:v>#N/A</c:v>
                </c:pt>
                <c:pt idx="10">
                  <c:v>232</c:v>
                </c:pt>
                <c:pt idx="11">
                  <c:v>#N/A</c:v>
                </c:pt>
                <c:pt idx="12">
                  <c:v>#N/A</c:v>
                </c:pt>
                <c:pt idx="13">
                  <c:v>-129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7730432"/>
        <c:axId val="147732352"/>
      </c:lineChart>
      <c:catAx>
        <c:axId val="14773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732352"/>
        <c:crosses val="autoZero"/>
        <c:auto val="1"/>
        <c:lblAlgn val="ctr"/>
        <c:lblOffset val="100"/>
        <c:tickLblSkip val="1"/>
        <c:tickMarkSkip val="1"/>
        <c:noMultiLvlLbl val="0"/>
      </c:catAx>
      <c:valAx>
        <c:axId val="14773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3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45163</c:v>
                </c:pt>
                <c:pt idx="5">
                  <c:v>47277</c:v>
                </c:pt>
                <c:pt idx="8">
                  <c:v>49199</c:v>
                </c:pt>
                <c:pt idx="11">
                  <c:v>50358</c:v>
                </c:pt>
                <c:pt idx="14">
                  <c:v>49866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1961</c:v>
                </c:pt>
                <c:pt idx="5">
                  <c:v>4987</c:v>
                </c:pt>
                <c:pt idx="8">
                  <c:v>4015</c:v>
                </c:pt>
                <c:pt idx="11">
                  <c:v>3787</c:v>
                </c:pt>
                <c:pt idx="14">
                  <c:v>4461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13328</c:v>
                </c:pt>
                <c:pt idx="5">
                  <c:v>13839</c:v>
                </c:pt>
                <c:pt idx="8">
                  <c:v>12769</c:v>
                </c:pt>
                <c:pt idx="11">
                  <c:v>14867</c:v>
                </c:pt>
                <c:pt idx="14">
                  <c:v>17349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c:v>
                </c:pt>
                <c:pt idx="3">
                  <c:v>1</c:v>
                </c:pt>
                <c:pt idx="6">
                  <c:v>2</c:v>
                </c:pt>
                <c:pt idx="9">
                  <c:v>0</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13608</c:v>
                </c:pt>
                <c:pt idx="3">
                  <c:v>13107</c:v>
                </c:pt>
                <c:pt idx="6">
                  <c:v>12483</c:v>
                </c:pt>
                <c:pt idx="9">
                  <c:v>12143</c:v>
                </c:pt>
                <c:pt idx="12">
                  <c:v>11976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129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19870</c:v>
                </c:pt>
                <c:pt idx="3">
                  <c:v>19557</c:v>
                </c:pt>
                <c:pt idx="6">
                  <c:v>15391</c:v>
                </c:pt>
                <c:pt idx="9">
                  <c:v>13691</c:v>
                </c:pt>
                <c:pt idx="12">
                  <c:v>11104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1108</c:v>
                </c:pt>
                <c:pt idx="3">
                  <c:v>1643</c:v>
                </c:pt>
                <c:pt idx="6">
                  <c:v>1448</c:v>
                </c:pt>
                <c:pt idx="9">
                  <c:v>1441</c:v>
                </c:pt>
                <c:pt idx="12">
                  <c:v>1744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29619</c:v>
                </c:pt>
                <c:pt idx="3">
                  <c:v>31719</c:v>
                </c:pt>
                <c:pt idx="6">
                  <c:v>33922</c:v>
                </c:pt>
                <c:pt idx="9">
                  <c:v>34050</c:v>
                </c:pt>
                <c:pt idx="12">
                  <c:v>33582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6867200"/>
        <c:axId val="156877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3764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6867200"/>
        <c:axId val="156877568"/>
      </c:lineChart>
      <c:catAx>
        <c:axId val="1568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877568"/>
        <c:crosses val="autoZero"/>
        <c:auto val="1"/>
        <c:lblAlgn val="ctr"/>
        <c:lblOffset val="100"/>
        <c:tickLblSkip val="1"/>
        <c:tickMarkSkip val="1"/>
        <c:noMultiLvlLbl val="0"/>
      </c:catAx>
      <c:valAx>
        <c:axId val="15687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6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6281856"/>
        <c:axId val="156296320"/>
      </c:scatterChart>
      <c:valAx>
        <c:axId val="156281856"/>
        <c:scaling>
          <c:orientation val="minMax"/>
          <c:max val="72.3"/>
          <c:min val="48.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296320"/>
        <c:crosses val="autoZero"/>
        <c:crossBetween val="midCat"/>
      </c:valAx>
      <c:valAx>
        <c:axId val="156296320"/>
        <c:scaling>
          <c:orientation val="minMax"/>
          <c:max val="41.9"/>
          <c:min val="27.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281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6.2</c:v>
                </c:pt>
                <c:pt idx="2">
                  <c:v>3.8</c:v>
                </c:pt>
                <c:pt idx="3">
                  <c:v>2.5</c:v>
                </c:pt>
                <c:pt idx="4">
                  <c:v>0.8</c:v>
                </c:pt>
              </c:numCache>
            </c:numRef>
          </c:xVal>
          <c:yVal>
            <c:numRef>
              <c:f>公会計指標分析・財政指標組合せ分析表!$K$73:$O$73</c:f>
              <c:numCache>
                <c:formatCode>#,##0.0;"▲ "#,##0.0</c:formatCode>
                <c:ptCount val="5"/>
                <c:pt idx="0">
                  <c:v>14.2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7019136"/>
        <c:axId val="157029504"/>
      </c:scatterChart>
      <c:valAx>
        <c:axId val="157019136"/>
        <c:scaling>
          <c:orientation val="minMax"/>
          <c:max val="8.799999999999998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029504"/>
        <c:crosses val="autoZero"/>
        <c:crossBetween val="midCat"/>
      </c:valAx>
      <c:valAx>
        <c:axId val="157029504"/>
        <c:scaling>
          <c:orientation val="minMax"/>
          <c:max val="6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019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％と推移している。</a:t>
          </a:r>
          <a:endParaRPr lang="ja-JP" altLang="ja-JP" sz="1400">
            <a:effectLst/>
          </a:endParaRPr>
        </a:p>
        <a:p>
          <a:r>
            <a:rPr kumimoji="1" lang="ja-JP" altLang="ja-JP" sz="1100">
              <a:solidFill>
                <a:schemeClr val="dk1"/>
              </a:solidFill>
              <a:effectLst/>
              <a:latin typeface="+mn-lt"/>
              <a:ea typeface="+mn-ea"/>
              <a:cs typeface="+mn-cs"/>
            </a:rPr>
            <a:t>　これは、起債の制限を受ける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％と比較すると良好な水準であるが、合併特例債など交付税参入率の高い、市にとって有利な地方債を優先して発行しているためである。このように現在は、実質公債費比率の上昇を抑えられているが、平成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年度以降、合併特例債を発行できなくなることから、今後も計画的な財政運営に努め</a:t>
          </a:r>
          <a:r>
            <a:rPr kumimoji="1" lang="ja-JP" altLang="en-US" sz="1100">
              <a:solidFill>
                <a:schemeClr val="dk1"/>
              </a:solidFill>
              <a:effectLst/>
              <a:latin typeface="+mn-lt"/>
              <a:ea typeface="+mn-ea"/>
              <a:cs typeface="+mn-cs"/>
            </a:rPr>
            <a:t>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は、低下傾向で推移している。これは、交付税算入率の低い地方債から高い地方債（合併特例債等）に切り替えていることにより需要額算入見込額が増加し、結果として将来負担額の減少につながって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年度は、地方債現在高は減少したものの合併特例債の発行期限である平成</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年度までに大規模事業の実施が見込まれていること、並びに合併特例債が発行できなくなる平成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年度以降は、交付税算入率が低い地方債の借り入れをせざるをえない状況も見込まれるため、今後の健全な状態を維持するべく</a:t>
          </a:r>
          <a:r>
            <a:rPr kumimoji="1" lang="ja-JP" altLang="ja-JP" sz="1100">
              <a:solidFill>
                <a:schemeClr val="dk1"/>
              </a:solidFill>
              <a:effectLst/>
              <a:latin typeface="+mn-lt"/>
              <a:ea typeface="+mn-ea"/>
              <a:cs typeface="+mn-cs"/>
            </a:rPr>
            <a:t>今後も計画的な財政運営に努め</a:t>
          </a:r>
          <a:r>
            <a:rPr kumimoji="1" lang="ja-JP" altLang="en-US" sz="1100">
              <a:solidFill>
                <a:schemeClr val="dk1"/>
              </a:solidFill>
              <a:effectLst/>
              <a:latin typeface="+mn-lt"/>
              <a:ea typeface="+mn-ea"/>
              <a:cs typeface="+mn-cs"/>
            </a:rPr>
            <a:t>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144,696
142,132
138.37
51,546,382
47,213,853
3,668,618
30,103,692
35,508,985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合併団体である当市においては、合併時に旧市町の保有していた公共施設等をそのまま引き継いだことから、同種、同機能の施設を多数保有している背景がある。</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指標については、全国平均及び埼玉県平均と比べ、大きく下回る結果となった。しかしながら、今後、当市における当該指標は上昇（悪化）することが予想されるため、公共施設等の統廃合や除売却などを考慮しながら適正配置に努める。</a:t>
          </a:r>
          <a:endParaRPr lang="ja-JP" altLang="ja-JP">
            <a:effectLst/>
          </a:endParaRPr>
        </a:p>
        <a:p>
          <a:r>
            <a:rPr kumimoji="1" lang="en-US" altLang="ja-JP" sz="1100">
              <a:latin typeface="ＭＳ Ｐゴシック"/>
            </a:rPr>
            <a:t>			</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141732</xdr:rowOff>
    </xdr:from>
    <xdr:to>
      <xdr:col>3</xdr:col>
      <xdr:colOff>1170940</xdr:colOff>
      <xdr:row>32</xdr:row>
      <xdr:rowOff>123444</xdr:rowOff>
    </xdr:to>
    <xdr:cxnSp macro="">
      <xdr:nvCxnSpPr>
        <xdr:cNvPr id="67" name="直線コネクタ 66"/>
        <xdr:cNvCxnSpPr/>
      </xdr:nvCxnSpPr>
      <xdr:spPr>
        <a:xfrm flipV="1">
          <a:off x="4760595" y="5380482"/>
          <a:ext cx="127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127271</xdr:rowOff>
    </xdr:from>
    <xdr:ext cx="405111" cy="259045"/>
    <xdr:sp macro="" textlink="">
      <xdr:nvSpPr>
        <xdr:cNvPr id="68" name="有形固定資産減価償却率最小値テキスト"/>
        <xdr:cNvSpPr txBox="1"/>
      </xdr:nvSpPr>
      <xdr:spPr>
        <a:xfrm>
          <a:off x="4813300" y="639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3</xdr:col>
      <xdr:colOff>1082675</xdr:colOff>
      <xdr:row>32</xdr:row>
      <xdr:rowOff>123444</xdr:rowOff>
    </xdr:from>
    <xdr:to>
      <xdr:col>3</xdr:col>
      <xdr:colOff>1260475</xdr:colOff>
      <xdr:row>32</xdr:row>
      <xdr:rowOff>123444</xdr:rowOff>
    </xdr:to>
    <xdr:cxnSp macro="">
      <xdr:nvCxnSpPr>
        <xdr:cNvPr id="69" name="直線コネクタ 68"/>
        <xdr:cNvCxnSpPr/>
      </xdr:nvCxnSpPr>
      <xdr:spPr>
        <a:xfrm>
          <a:off x="4673600" y="639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88409</xdr:rowOff>
    </xdr:from>
    <xdr:ext cx="405111" cy="259045"/>
    <xdr:sp macro="" textlink="">
      <xdr:nvSpPr>
        <xdr:cNvPr id="70"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3</xdr:col>
      <xdr:colOff>1082675</xdr:colOff>
      <xdr:row>26</xdr:row>
      <xdr:rowOff>141732</xdr:rowOff>
    </xdr:from>
    <xdr:to>
      <xdr:col>3</xdr:col>
      <xdr:colOff>1260475</xdr:colOff>
      <xdr:row>26</xdr:row>
      <xdr:rowOff>141732</xdr:rowOff>
    </xdr:to>
    <xdr:cxnSp macro="">
      <xdr:nvCxnSpPr>
        <xdr:cNvPr id="71" name="直線コネクタ 70"/>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2"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3" name="フローチャート : 判断 72"/>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4064</xdr:rowOff>
    </xdr:from>
    <xdr:to>
      <xdr:col>3</xdr:col>
      <xdr:colOff>511175</xdr:colOff>
      <xdr:row>29</xdr:row>
      <xdr:rowOff>105664</xdr:rowOff>
    </xdr:to>
    <xdr:sp macro="" textlink="">
      <xdr:nvSpPr>
        <xdr:cNvPr id="74" name="フローチャート : 判断 73"/>
        <xdr:cNvSpPr/>
      </xdr:nvSpPr>
      <xdr:spPr>
        <a:xfrm>
          <a:off x="4000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92964</xdr:rowOff>
    </xdr:from>
    <xdr:to>
      <xdr:col>3</xdr:col>
      <xdr:colOff>511175</xdr:colOff>
      <xdr:row>32</xdr:row>
      <xdr:rowOff>23114</xdr:rowOff>
    </xdr:to>
    <xdr:sp macro="" textlink="">
      <xdr:nvSpPr>
        <xdr:cNvPr id="80" name="円/楕円 79"/>
        <xdr:cNvSpPr/>
      </xdr:nvSpPr>
      <xdr:spPr>
        <a:xfrm>
          <a:off x="4000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122191</xdr:rowOff>
    </xdr:from>
    <xdr:ext cx="405111" cy="259045"/>
    <xdr:sp macro="" textlink="">
      <xdr:nvSpPr>
        <xdr:cNvPr id="81" name="n_1aveValue有形固定資産減価償却率"/>
        <xdr:cNvSpPr txBox="1"/>
      </xdr:nvSpPr>
      <xdr:spPr>
        <a:xfrm>
          <a:off x="3836043"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14241</xdr:rowOff>
    </xdr:from>
    <xdr:ext cx="405111" cy="259045"/>
    <xdr:sp macro="" textlink="">
      <xdr:nvSpPr>
        <xdr:cNvPr id="82" name="n_1main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144,696
142,132
138.37
51,546,382
47,213,853
3,668,618
30,103,692
35,508,985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142494</xdr:rowOff>
    </xdr:from>
    <xdr:to>
      <xdr:col>6</xdr:col>
      <xdr:colOff>510540</xdr:colOff>
      <xdr:row>41</xdr:row>
      <xdr:rowOff>115062</xdr:rowOff>
    </xdr:to>
    <xdr:cxnSp macro="">
      <xdr:nvCxnSpPr>
        <xdr:cNvPr id="55" name="直線コネクタ 54"/>
        <xdr:cNvCxnSpPr/>
      </xdr:nvCxnSpPr>
      <xdr:spPr>
        <a:xfrm flipV="1">
          <a:off x="4634865" y="58003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118889</xdr:rowOff>
    </xdr:from>
    <xdr:ext cx="405111" cy="259045"/>
    <xdr:sp macro="" textlink="">
      <xdr:nvSpPr>
        <xdr:cNvPr id="56" name="【道路】&#10;有形固定資産減価償却率最小値テキスト"/>
        <xdr:cNvSpPr txBox="1"/>
      </xdr:nvSpPr>
      <xdr:spPr>
        <a:xfrm>
          <a:off x="4724400" y="714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115062</xdr:rowOff>
    </xdr:from>
    <xdr:to>
      <xdr:col>6</xdr:col>
      <xdr:colOff>600075</xdr:colOff>
      <xdr:row>41</xdr:row>
      <xdr:rowOff>115062</xdr:rowOff>
    </xdr:to>
    <xdr:cxnSp macro="">
      <xdr:nvCxnSpPr>
        <xdr:cNvPr id="57" name="直線コネクタ 56"/>
        <xdr:cNvCxnSpPr/>
      </xdr:nvCxnSpPr>
      <xdr:spPr>
        <a:xfrm>
          <a:off x="4546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89171</xdr:rowOff>
    </xdr:from>
    <xdr:ext cx="405111" cy="259045"/>
    <xdr:sp macro="" textlink="">
      <xdr:nvSpPr>
        <xdr:cNvPr id="58" name="【道路】&#10;有形固定資産減価償却率最大値テキスト"/>
        <xdr:cNvSpPr txBox="1"/>
      </xdr:nvSpPr>
      <xdr:spPr>
        <a:xfrm>
          <a:off x="4724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33</xdr:row>
      <xdr:rowOff>142494</xdr:rowOff>
    </xdr:from>
    <xdr:to>
      <xdr:col>6</xdr:col>
      <xdr:colOff>600075</xdr:colOff>
      <xdr:row>33</xdr:row>
      <xdr:rowOff>142494</xdr:rowOff>
    </xdr:to>
    <xdr:cxnSp macro="">
      <xdr:nvCxnSpPr>
        <xdr:cNvPr id="59" name="直線コネクタ 58"/>
        <xdr:cNvCxnSpPr/>
      </xdr:nvCxnSpPr>
      <xdr:spPr>
        <a:xfrm>
          <a:off x="4546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120413</xdr:rowOff>
    </xdr:from>
    <xdr:ext cx="405111" cy="259045"/>
    <xdr:sp macro="" textlink="">
      <xdr:nvSpPr>
        <xdr:cNvPr id="60" name="【道路】&#10;有形固定資産減価償却率平均値テキスト"/>
        <xdr:cNvSpPr txBox="1"/>
      </xdr:nvSpPr>
      <xdr:spPr>
        <a:xfrm>
          <a:off x="4724400" y="663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141986</xdr:rowOff>
    </xdr:from>
    <xdr:to>
      <xdr:col>6</xdr:col>
      <xdr:colOff>561975</xdr:colOff>
      <xdr:row>39</xdr:row>
      <xdr:rowOff>72136</xdr:rowOff>
    </xdr:to>
    <xdr:sp macro="" textlink="">
      <xdr:nvSpPr>
        <xdr:cNvPr id="61" name="フローチャート : 判断 60"/>
        <xdr:cNvSpPr/>
      </xdr:nvSpPr>
      <xdr:spPr>
        <a:xfrm>
          <a:off x="4584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61976</xdr:rowOff>
    </xdr:from>
    <xdr:to>
      <xdr:col>5</xdr:col>
      <xdr:colOff>409575</xdr:colOff>
      <xdr:row>38</xdr:row>
      <xdr:rowOff>163576</xdr:rowOff>
    </xdr:to>
    <xdr:sp macro="" textlink="">
      <xdr:nvSpPr>
        <xdr:cNvPr id="62" name="フローチャート : 判断 61"/>
        <xdr:cNvSpPr/>
      </xdr:nvSpPr>
      <xdr:spPr>
        <a:xfrm>
          <a:off x="3746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137414</xdr:rowOff>
    </xdr:from>
    <xdr:to>
      <xdr:col>5</xdr:col>
      <xdr:colOff>409575</xdr:colOff>
      <xdr:row>39</xdr:row>
      <xdr:rowOff>67564</xdr:rowOff>
    </xdr:to>
    <xdr:sp macro="" textlink="">
      <xdr:nvSpPr>
        <xdr:cNvPr id="68" name="円/楕円 67"/>
        <xdr:cNvSpPr/>
      </xdr:nvSpPr>
      <xdr:spPr>
        <a:xfrm>
          <a:off x="3746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8653</xdr:rowOff>
    </xdr:from>
    <xdr:ext cx="405111" cy="259045"/>
    <xdr:sp macro="" textlink="">
      <xdr:nvSpPr>
        <xdr:cNvPr id="69" name="n_1aveValue【道路】&#10;有形固定資産減価償却率"/>
        <xdr:cNvSpPr txBox="1"/>
      </xdr:nvSpPr>
      <xdr:spPr>
        <a:xfrm>
          <a:off x="3582043"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58691</xdr:rowOff>
    </xdr:from>
    <xdr:ext cx="405111" cy="259045"/>
    <xdr:sp macro="" textlink="">
      <xdr:nvSpPr>
        <xdr:cNvPr id="70" name="n_1mainValue【道路】&#10;有形固定資産減価償却率"/>
        <xdr:cNvSpPr txBox="1"/>
      </xdr:nvSpPr>
      <xdr:spPr>
        <a:xfrm>
          <a:off x="3582043"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80228</xdr:rowOff>
    </xdr:from>
    <xdr:to>
      <xdr:col>15</xdr:col>
      <xdr:colOff>180340</xdr:colOff>
      <xdr:row>41</xdr:row>
      <xdr:rowOff>66511</xdr:rowOff>
    </xdr:to>
    <xdr:cxnSp macro="">
      <xdr:nvCxnSpPr>
        <xdr:cNvPr id="96" name="直線コネクタ 95"/>
        <xdr:cNvCxnSpPr/>
      </xdr:nvCxnSpPr>
      <xdr:spPr>
        <a:xfrm flipV="1">
          <a:off x="10476865" y="55666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70338</xdr:rowOff>
    </xdr:from>
    <xdr:ext cx="469744" cy="259045"/>
    <xdr:sp macro="" textlink="">
      <xdr:nvSpPr>
        <xdr:cNvPr id="97" name="【道路】&#10;一人当たり延長最小値テキスト"/>
        <xdr:cNvSpPr txBox="1"/>
      </xdr:nvSpPr>
      <xdr:spPr>
        <a:xfrm>
          <a:off x="10566400" y="70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1.814</a:t>
          </a:r>
          <a:endParaRPr kumimoji="1" lang="ja-JP" altLang="en-US" sz="1000" b="1">
            <a:latin typeface="ＭＳ Ｐゴシック"/>
          </a:endParaRPr>
        </a:p>
      </xdr:txBody>
    </xdr:sp>
    <xdr:clientData/>
  </xdr:oneCellAnchor>
  <xdr:twoCellAnchor>
    <xdr:from>
      <xdr:col>15</xdr:col>
      <xdr:colOff>92075</xdr:colOff>
      <xdr:row>41</xdr:row>
      <xdr:rowOff>66511</xdr:rowOff>
    </xdr:from>
    <xdr:to>
      <xdr:col>15</xdr:col>
      <xdr:colOff>269875</xdr:colOff>
      <xdr:row>41</xdr:row>
      <xdr:rowOff>66511</xdr:rowOff>
    </xdr:to>
    <xdr:cxnSp macro="">
      <xdr:nvCxnSpPr>
        <xdr:cNvPr id="98" name="直線コネクタ 97"/>
        <xdr:cNvCxnSpPr/>
      </xdr:nvCxnSpPr>
      <xdr:spPr>
        <a:xfrm>
          <a:off x="10388600" y="70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26905</xdr:rowOff>
    </xdr:from>
    <xdr:ext cx="534377" cy="259045"/>
    <xdr:sp macro="" textlink="">
      <xdr:nvSpPr>
        <xdr:cNvPr id="99" name="【道路】&#10;一人当たり延長最大値テキスト"/>
        <xdr:cNvSpPr txBox="1"/>
      </xdr:nvSpPr>
      <xdr:spPr>
        <a:xfrm>
          <a:off x="10566400" y="53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15.863</a:t>
          </a:r>
          <a:endParaRPr kumimoji="1" lang="ja-JP" altLang="en-US" sz="1000" b="1">
            <a:latin typeface="ＭＳ Ｐゴシック"/>
          </a:endParaRPr>
        </a:p>
      </xdr:txBody>
    </xdr:sp>
    <xdr:clientData/>
  </xdr:oneCellAnchor>
  <xdr:twoCellAnchor>
    <xdr:from>
      <xdr:col>15</xdr:col>
      <xdr:colOff>92075</xdr:colOff>
      <xdr:row>32</xdr:row>
      <xdr:rowOff>80228</xdr:rowOff>
    </xdr:from>
    <xdr:to>
      <xdr:col>15</xdr:col>
      <xdr:colOff>269875</xdr:colOff>
      <xdr:row>32</xdr:row>
      <xdr:rowOff>80228</xdr:rowOff>
    </xdr:to>
    <xdr:cxnSp macro="">
      <xdr:nvCxnSpPr>
        <xdr:cNvPr id="100" name="直線コネクタ 99"/>
        <xdr:cNvCxnSpPr/>
      </xdr:nvCxnSpPr>
      <xdr:spPr>
        <a:xfrm>
          <a:off x="10388600" y="556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80136</xdr:rowOff>
    </xdr:from>
    <xdr:ext cx="534377" cy="259045"/>
    <xdr:sp macro="" textlink="">
      <xdr:nvSpPr>
        <xdr:cNvPr id="101" name="【道路】&#10;一人当たり延長平均値テキスト"/>
        <xdr:cNvSpPr txBox="1"/>
      </xdr:nvSpPr>
      <xdr:spPr>
        <a:xfrm>
          <a:off x="10566400" y="60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10.474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101709</xdr:rowOff>
    </xdr:from>
    <xdr:to>
      <xdr:col>15</xdr:col>
      <xdr:colOff>231775</xdr:colOff>
      <xdr:row>36</xdr:row>
      <xdr:rowOff>31859</xdr:rowOff>
    </xdr:to>
    <xdr:sp macro="" textlink="">
      <xdr:nvSpPr>
        <xdr:cNvPr id="102" name="フローチャート : 判断 101"/>
        <xdr:cNvSpPr/>
      </xdr:nvSpPr>
      <xdr:spPr>
        <a:xfrm>
          <a:off x="10426700" y="610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3" name="フローチャート : 判断 102"/>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73842</xdr:rowOff>
    </xdr:from>
    <xdr:to>
      <xdr:col>14</xdr:col>
      <xdr:colOff>79375</xdr:colOff>
      <xdr:row>33</xdr:row>
      <xdr:rowOff>3992</xdr:rowOff>
    </xdr:to>
    <xdr:sp macro="" textlink="">
      <xdr:nvSpPr>
        <xdr:cNvPr id="109" name="円/楕円 108"/>
        <xdr:cNvSpPr/>
      </xdr:nvSpPr>
      <xdr:spPr>
        <a:xfrm>
          <a:off x="9588500" y="55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152417</xdr:rowOff>
    </xdr:from>
    <xdr:ext cx="469744" cy="259045"/>
    <xdr:sp macro="" textlink="">
      <xdr:nvSpPr>
        <xdr:cNvPr id="110" name="n_1aveValue【道路】&#10;一人当たり延長"/>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20519</xdr:rowOff>
    </xdr:from>
    <xdr:ext cx="534377" cy="259045"/>
    <xdr:sp macro="" textlink="">
      <xdr:nvSpPr>
        <xdr:cNvPr id="111" name="n_1mainValue【道路】&#10;一人当たり延長"/>
        <xdr:cNvSpPr txBox="1"/>
      </xdr:nvSpPr>
      <xdr:spPr>
        <a:xfrm>
          <a:off x="9359410" y="53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61722</xdr:rowOff>
    </xdr:from>
    <xdr:to>
      <xdr:col>6</xdr:col>
      <xdr:colOff>510540</xdr:colOff>
      <xdr:row>64</xdr:row>
      <xdr:rowOff>22860</xdr:rowOff>
    </xdr:to>
    <xdr:cxnSp macro="">
      <xdr:nvCxnSpPr>
        <xdr:cNvPr id="134" name="直線コネクタ 133"/>
        <xdr:cNvCxnSpPr/>
      </xdr:nvCxnSpPr>
      <xdr:spPr>
        <a:xfrm flipV="1">
          <a:off x="4634865" y="983437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5"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6" name="直線コネクタ 135"/>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8399</xdr:rowOff>
    </xdr:from>
    <xdr:ext cx="405111" cy="259045"/>
    <xdr:sp macro="" textlink="">
      <xdr:nvSpPr>
        <xdr:cNvPr id="137" name="【橋りょう・トンネル】&#10;有形固定資産減価償却率最大値テキスト"/>
        <xdr:cNvSpPr txBox="1"/>
      </xdr:nvSpPr>
      <xdr:spPr>
        <a:xfrm>
          <a:off x="4724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57</xdr:row>
      <xdr:rowOff>61722</xdr:rowOff>
    </xdr:from>
    <xdr:to>
      <xdr:col>6</xdr:col>
      <xdr:colOff>600075</xdr:colOff>
      <xdr:row>57</xdr:row>
      <xdr:rowOff>61722</xdr:rowOff>
    </xdr:to>
    <xdr:cxnSp macro="">
      <xdr:nvCxnSpPr>
        <xdr:cNvPr id="138" name="直線コネクタ 137"/>
        <xdr:cNvCxnSpPr/>
      </xdr:nvCxnSpPr>
      <xdr:spPr>
        <a:xfrm>
          <a:off x="4546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133367</xdr:rowOff>
    </xdr:from>
    <xdr:ext cx="405111" cy="259045"/>
    <xdr:sp macro="" textlink="">
      <xdr:nvSpPr>
        <xdr:cNvPr id="139" name="【橋りょう・トンネル】&#10;有形固定資産減価償却率平均値テキスト"/>
        <xdr:cNvSpPr txBox="1"/>
      </xdr:nvSpPr>
      <xdr:spPr>
        <a:xfrm>
          <a:off x="4724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40" name="フローチャート : 判断 139"/>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120650</xdr:rowOff>
    </xdr:from>
    <xdr:to>
      <xdr:col>5</xdr:col>
      <xdr:colOff>409575</xdr:colOff>
      <xdr:row>58</xdr:row>
      <xdr:rowOff>50800</xdr:rowOff>
    </xdr:to>
    <xdr:sp macro="" textlink="">
      <xdr:nvSpPr>
        <xdr:cNvPr id="141" name="フローチャート : 判断 140"/>
        <xdr:cNvSpPr/>
      </xdr:nvSpPr>
      <xdr:spPr>
        <a:xfrm>
          <a:off x="3746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63500</xdr:rowOff>
    </xdr:from>
    <xdr:to>
      <xdr:col>5</xdr:col>
      <xdr:colOff>409575</xdr:colOff>
      <xdr:row>58</xdr:row>
      <xdr:rowOff>165100</xdr:rowOff>
    </xdr:to>
    <xdr:sp macro="" textlink="">
      <xdr:nvSpPr>
        <xdr:cNvPr id="147" name="円/楕円 146"/>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67327</xdr:rowOff>
    </xdr:from>
    <xdr:ext cx="405111" cy="259045"/>
    <xdr:sp macro="" textlink="">
      <xdr:nvSpPr>
        <xdr:cNvPr id="148" name="n_1ave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156227</xdr:rowOff>
    </xdr:from>
    <xdr:ext cx="405111" cy="259045"/>
    <xdr:sp macro="" textlink="">
      <xdr:nvSpPr>
        <xdr:cNvPr id="149" name="n_1mainValue【橋りょう・トンネル】&#10;有形固定資産減価償却率"/>
        <xdr:cNvSpPr txBox="1"/>
      </xdr:nvSpPr>
      <xdr:spPr>
        <a:xfrm>
          <a:off x="3582043"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81469</xdr:rowOff>
    </xdr:from>
    <xdr:to>
      <xdr:col>15</xdr:col>
      <xdr:colOff>180340</xdr:colOff>
      <xdr:row>64</xdr:row>
      <xdr:rowOff>48692</xdr:rowOff>
    </xdr:to>
    <xdr:cxnSp macro="">
      <xdr:nvCxnSpPr>
        <xdr:cNvPr id="173" name="直線コネクタ 172"/>
        <xdr:cNvCxnSpPr/>
      </xdr:nvCxnSpPr>
      <xdr:spPr>
        <a:xfrm flipV="1">
          <a:off x="10476865" y="9682669"/>
          <a:ext cx="0" cy="133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52519</xdr:rowOff>
    </xdr:from>
    <xdr:ext cx="469744" cy="259045"/>
    <xdr:sp macro="" textlink="">
      <xdr:nvSpPr>
        <xdr:cNvPr id="174" name="【橋りょう・トンネル】&#10;一人当たり有形固定資産（償却資産）額最小値テキスト"/>
        <xdr:cNvSpPr txBox="1"/>
      </xdr:nvSpPr>
      <xdr:spPr>
        <a:xfrm>
          <a:off x="10566400" y="110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7,220</a:t>
          </a:r>
          <a:endParaRPr kumimoji="1" lang="ja-JP" altLang="en-US" sz="1000" b="1">
            <a:latin typeface="ＭＳ Ｐゴシック"/>
          </a:endParaRPr>
        </a:p>
      </xdr:txBody>
    </xdr:sp>
    <xdr:clientData/>
  </xdr:oneCellAnchor>
  <xdr:twoCellAnchor>
    <xdr:from>
      <xdr:col>15</xdr:col>
      <xdr:colOff>92075</xdr:colOff>
      <xdr:row>64</xdr:row>
      <xdr:rowOff>48692</xdr:rowOff>
    </xdr:from>
    <xdr:to>
      <xdr:col>15</xdr:col>
      <xdr:colOff>269875</xdr:colOff>
      <xdr:row>64</xdr:row>
      <xdr:rowOff>48692</xdr:rowOff>
    </xdr:to>
    <xdr:cxnSp macro="">
      <xdr:nvCxnSpPr>
        <xdr:cNvPr id="175" name="直線コネクタ 174"/>
        <xdr:cNvCxnSpPr/>
      </xdr:nvCxnSpPr>
      <xdr:spPr>
        <a:xfrm>
          <a:off x="10388600" y="1102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28146</xdr:rowOff>
    </xdr:from>
    <xdr:ext cx="599010" cy="259045"/>
    <xdr:sp macro="" textlink="">
      <xdr:nvSpPr>
        <xdr:cNvPr id="176" name="【橋りょう・トンネル】&#10;一人当たり有形固定資産（償却資産）額最大値テキスト"/>
        <xdr:cNvSpPr txBox="1"/>
      </xdr:nvSpPr>
      <xdr:spPr>
        <a:xfrm>
          <a:off x="10566400" y="945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358,617</a:t>
          </a:r>
          <a:endParaRPr kumimoji="1" lang="ja-JP" altLang="en-US" sz="1000" b="1">
            <a:latin typeface="ＭＳ Ｐゴシック"/>
          </a:endParaRPr>
        </a:p>
      </xdr:txBody>
    </xdr:sp>
    <xdr:clientData/>
  </xdr:oneCellAnchor>
  <xdr:twoCellAnchor>
    <xdr:from>
      <xdr:col>15</xdr:col>
      <xdr:colOff>92075</xdr:colOff>
      <xdr:row>56</xdr:row>
      <xdr:rowOff>81469</xdr:rowOff>
    </xdr:from>
    <xdr:to>
      <xdr:col>15</xdr:col>
      <xdr:colOff>269875</xdr:colOff>
      <xdr:row>56</xdr:row>
      <xdr:rowOff>81469</xdr:rowOff>
    </xdr:to>
    <xdr:cxnSp macro="">
      <xdr:nvCxnSpPr>
        <xdr:cNvPr id="177" name="直線コネクタ 176"/>
        <xdr:cNvCxnSpPr/>
      </xdr:nvCxnSpPr>
      <xdr:spPr>
        <a:xfrm>
          <a:off x="10388600" y="9682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70929</xdr:rowOff>
    </xdr:from>
    <xdr:ext cx="599010" cy="259045"/>
    <xdr:sp macro="" textlink="">
      <xdr:nvSpPr>
        <xdr:cNvPr id="178" name="【橋りょう・トンネル】&#10;一人当たり有形固定資産（償却資産）額平均値テキスト"/>
        <xdr:cNvSpPr txBox="1"/>
      </xdr:nvSpPr>
      <xdr:spPr>
        <a:xfrm>
          <a:off x="10566400" y="1018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207,388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92502</xdr:rowOff>
    </xdr:from>
    <xdr:to>
      <xdr:col>15</xdr:col>
      <xdr:colOff>231775</xdr:colOff>
      <xdr:row>60</xdr:row>
      <xdr:rowOff>22652</xdr:rowOff>
    </xdr:to>
    <xdr:sp macro="" textlink="">
      <xdr:nvSpPr>
        <xdr:cNvPr id="179" name="フローチャート : 判断 178"/>
        <xdr:cNvSpPr/>
      </xdr:nvSpPr>
      <xdr:spPr>
        <a:xfrm>
          <a:off x="10426700" y="1020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0" name="フローチャート : 判断 179"/>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95352</xdr:rowOff>
    </xdr:from>
    <xdr:to>
      <xdr:col>14</xdr:col>
      <xdr:colOff>79375</xdr:colOff>
      <xdr:row>64</xdr:row>
      <xdr:rowOff>25502</xdr:rowOff>
    </xdr:to>
    <xdr:sp macro="" textlink="">
      <xdr:nvSpPr>
        <xdr:cNvPr id="186" name="円/楕円 185"/>
        <xdr:cNvSpPr/>
      </xdr:nvSpPr>
      <xdr:spPr>
        <a:xfrm>
          <a:off x="9588500" y="10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43305</xdr:rowOff>
    </xdr:from>
    <xdr:ext cx="599010" cy="259045"/>
    <xdr:sp macro="" textlink="">
      <xdr:nvSpPr>
        <xdr:cNvPr id="187"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16629</xdr:rowOff>
    </xdr:from>
    <xdr:ext cx="534377" cy="259045"/>
    <xdr:sp macro="" textlink="">
      <xdr:nvSpPr>
        <xdr:cNvPr id="188" name="n_1mainValue【橋りょう・トンネル】&#10;一人当たり有形固定資産（償却資産）額"/>
        <xdr:cNvSpPr txBox="1"/>
      </xdr:nvSpPr>
      <xdr:spPr>
        <a:xfrm>
          <a:off x="9359411" y="1098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9" name="テキスト ボックス 20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81535</xdr:rowOff>
    </xdr:from>
    <xdr:to>
      <xdr:col>6</xdr:col>
      <xdr:colOff>510540</xdr:colOff>
      <xdr:row>85</xdr:row>
      <xdr:rowOff>72389</xdr:rowOff>
    </xdr:to>
    <xdr:cxnSp macro="">
      <xdr:nvCxnSpPr>
        <xdr:cNvPr id="211" name="直線コネクタ 210"/>
        <xdr:cNvCxnSpPr/>
      </xdr:nvCxnSpPr>
      <xdr:spPr>
        <a:xfrm flipV="1">
          <a:off x="4634865" y="13626085"/>
          <a:ext cx="0" cy="101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12" name="【公営住宅】&#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3" name="直線コネクタ 212"/>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28212</xdr:rowOff>
    </xdr:from>
    <xdr:ext cx="405111" cy="259045"/>
    <xdr:sp macro="" textlink="">
      <xdr:nvSpPr>
        <xdr:cNvPr id="214" name="【公営住宅】&#10;有形固定資産減価償却率最大値テキスト"/>
        <xdr:cNvSpPr txBox="1"/>
      </xdr:nvSpPr>
      <xdr:spPr>
        <a:xfrm>
          <a:off x="4724400" y="134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79</xdr:row>
      <xdr:rowOff>81535</xdr:rowOff>
    </xdr:from>
    <xdr:to>
      <xdr:col>6</xdr:col>
      <xdr:colOff>600075</xdr:colOff>
      <xdr:row>79</xdr:row>
      <xdr:rowOff>81535</xdr:rowOff>
    </xdr:to>
    <xdr:cxnSp macro="">
      <xdr:nvCxnSpPr>
        <xdr:cNvPr id="215" name="直線コネクタ 214"/>
        <xdr:cNvCxnSpPr/>
      </xdr:nvCxnSpPr>
      <xdr:spPr>
        <a:xfrm>
          <a:off x="4546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4590</xdr:rowOff>
    </xdr:from>
    <xdr:ext cx="405111" cy="259045"/>
    <xdr:sp macro="" textlink="">
      <xdr:nvSpPr>
        <xdr:cNvPr id="216" name="【公営住宅】&#10;有形固定資産減価償却率平均値テキスト"/>
        <xdr:cNvSpPr txBox="1"/>
      </xdr:nvSpPr>
      <xdr:spPr>
        <a:xfrm>
          <a:off x="4724400" y="13892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26163</xdr:rowOff>
    </xdr:from>
    <xdr:to>
      <xdr:col>6</xdr:col>
      <xdr:colOff>561975</xdr:colOff>
      <xdr:row>81</xdr:row>
      <xdr:rowOff>127763</xdr:rowOff>
    </xdr:to>
    <xdr:sp macro="" textlink="">
      <xdr:nvSpPr>
        <xdr:cNvPr id="217" name="フローチャート : 判断 216"/>
        <xdr:cNvSpPr/>
      </xdr:nvSpPr>
      <xdr:spPr>
        <a:xfrm>
          <a:off x="45847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10161</xdr:rowOff>
    </xdr:from>
    <xdr:to>
      <xdr:col>5</xdr:col>
      <xdr:colOff>409575</xdr:colOff>
      <xdr:row>80</xdr:row>
      <xdr:rowOff>111761</xdr:rowOff>
    </xdr:to>
    <xdr:sp macro="" textlink="">
      <xdr:nvSpPr>
        <xdr:cNvPr id="218" name="フローチャート : 判断 217"/>
        <xdr:cNvSpPr/>
      </xdr:nvSpPr>
      <xdr:spPr>
        <a:xfrm>
          <a:off x="3746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113030</xdr:rowOff>
    </xdr:from>
    <xdr:to>
      <xdr:col>5</xdr:col>
      <xdr:colOff>409575</xdr:colOff>
      <xdr:row>82</xdr:row>
      <xdr:rowOff>43180</xdr:rowOff>
    </xdr:to>
    <xdr:sp macro="" textlink="">
      <xdr:nvSpPr>
        <xdr:cNvPr id="224" name="円/楕円 223"/>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128288</xdr:rowOff>
    </xdr:from>
    <xdr:ext cx="405111" cy="259045"/>
    <xdr:sp macro="" textlink="">
      <xdr:nvSpPr>
        <xdr:cNvPr id="225" name="n_1aveValue【公営住宅】&#10;有形固定資産減価償却率"/>
        <xdr:cNvSpPr txBox="1"/>
      </xdr:nvSpPr>
      <xdr:spPr>
        <a:xfrm>
          <a:off x="3582043"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34307</xdr:rowOff>
    </xdr:from>
    <xdr:ext cx="405111" cy="259045"/>
    <xdr:sp macro="" textlink="">
      <xdr:nvSpPr>
        <xdr:cNvPr id="226" name="n_1mainValue【公営住宅】&#10;有形固定資産減価償却率"/>
        <xdr:cNvSpPr txBox="1"/>
      </xdr:nvSpPr>
      <xdr:spPr>
        <a:xfrm>
          <a:off x="3582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23013</xdr:rowOff>
    </xdr:from>
    <xdr:to>
      <xdr:col>15</xdr:col>
      <xdr:colOff>180340</xdr:colOff>
      <xdr:row>85</xdr:row>
      <xdr:rowOff>23470</xdr:rowOff>
    </xdr:to>
    <xdr:cxnSp macro="">
      <xdr:nvCxnSpPr>
        <xdr:cNvPr id="248" name="直線コネクタ 247"/>
        <xdr:cNvCxnSpPr/>
      </xdr:nvCxnSpPr>
      <xdr:spPr>
        <a:xfrm flipV="1">
          <a:off x="10476865" y="13567563"/>
          <a:ext cx="0" cy="102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27297</xdr:rowOff>
    </xdr:from>
    <xdr:ext cx="469744" cy="259045"/>
    <xdr:sp macro="" textlink="">
      <xdr:nvSpPr>
        <xdr:cNvPr id="249" name="【公営住宅】&#10;一人当たり面積最小値テキスト"/>
        <xdr:cNvSpPr txBox="1"/>
      </xdr:nvSpPr>
      <xdr:spPr>
        <a:xfrm>
          <a:off x="10566400" y="146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0.407</a:t>
          </a:r>
          <a:endParaRPr kumimoji="1" lang="ja-JP" altLang="en-US" sz="1000" b="1">
            <a:latin typeface="ＭＳ Ｐゴシック"/>
          </a:endParaRPr>
        </a:p>
      </xdr:txBody>
    </xdr:sp>
    <xdr:clientData/>
  </xdr:oneCellAnchor>
  <xdr:twoCellAnchor>
    <xdr:from>
      <xdr:col>15</xdr:col>
      <xdr:colOff>92075</xdr:colOff>
      <xdr:row>85</xdr:row>
      <xdr:rowOff>23470</xdr:rowOff>
    </xdr:from>
    <xdr:to>
      <xdr:col>15</xdr:col>
      <xdr:colOff>269875</xdr:colOff>
      <xdr:row>85</xdr:row>
      <xdr:rowOff>23470</xdr:rowOff>
    </xdr:to>
    <xdr:cxnSp macro="">
      <xdr:nvCxnSpPr>
        <xdr:cNvPr id="250" name="直線コネクタ 249"/>
        <xdr:cNvCxnSpPr/>
      </xdr:nvCxnSpPr>
      <xdr:spPr>
        <a:xfrm>
          <a:off x="10388600" y="1459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141140</xdr:rowOff>
    </xdr:from>
    <xdr:ext cx="469744" cy="259045"/>
    <xdr:sp macro="" textlink="">
      <xdr:nvSpPr>
        <xdr:cNvPr id="251" name="【公営住宅】&#10;一人当たり面積最大値テキスト"/>
        <xdr:cNvSpPr txBox="1"/>
      </xdr:nvSpPr>
      <xdr:spPr>
        <a:xfrm>
          <a:off x="10566400" y="133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2.658</a:t>
          </a:r>
          <a:endParaRPr kumimoji="1" lang="ja-JP" altLang="en-US" sz="1000" b="1">
            <a:latin typeface="ＭＳ Ｐゴシック"/>
          </a:endParaRPr>
        </a:p>
      </xdr:txBody>
    </xdr:sp>
    <xdr:clientData/>
  </xdr:oneCellAnchor>
  <xdr:twoCellAnchor>
    <xdr:from>
      <xdr:col>15</xdr:col>
      <xdr:colOff>92075</xdr:colOff>
      <xdr:row>79</xdr:row>
      <xdr:rowOff>23013</xdr:rowOff>
    </xdr:from>
    <xdr:to>
      <xdr:col>15</xdr:col>
      <xdr:colOff>269875</xdr:colOff>
      <xdr:row>79</xdr:row>
      <xdr:rowOff>23013</xdr:rowOff>
    </xdr:to>
    <xdr:cxnSp macro="">
      <xdr:nvCxnSpPr>
        <xdr:cNvPr id="252" name="直線コネクタ 251"/>
        <xdr:cNvCxnSpPr/>
      </xdr:nvCxnSpPr>
      <xdr:spPr>
        <a:xfrm>
          <a:off x="10388600" y="13567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63110</xdr:rowOff>
    </xdr:from>
    <xdr:ext cx="469744" cy="259045"/>
    <xdr:sp macro="" textlink="">
      <xdr:nvSpPr>
        <xdr:cNvPr id="253" name="【公営住宅】&#10;一人当たり面積平均値テキスト"/>
        <xdr:cNvSpPr txBox="1"/>
      </xdr:nvSpPr>
      <xdr:spPr>
        <a:xfrm>
          <a:off x="10566400" y="1429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0.912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84683</xdr:rowOff>
    </xdr:from>
    <xdr:to>
      <xdr:col>15</xdr:col>
      <xdr:colOff>231775</xdr:colOff>
      <xdr:row>84</xdr:row>
      <xdr:rowOff>14833</xdr:rowOff>
    </xdr:to>
    <xdr:sp macro="" textlink="">
      <xdr:nvSpPr>
        <xdr:cNvPr id="254" name="フローチャート : 判断 253"/>
        <xdr:cNvSpPr/>
      </xdr:nvSpPr>
      <xdr:spPr>
        <a:xfrm>
          <a:off x="10426700" y="143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54966</xdr:rowOff>
    </xdr:from>
    <xdr:to>
      <xdr:col>14</xdr:col>
      <xdr:colOff>79375</xdr:colOff>
      <xdr:row>84</xdr:row>
      <xdr:rowOff>156566</xdr:rowOff>
    </xdr:to>
    <xdr:sp macro="" textlink="">
      <xdr:nvSpPr>
        <xdr:cNvPr id="255" name="フローチャート : 判断 254"/>
        <xdr:cNvSpPr/>
      </xdr:nvSpPr>
      <xdr:spPr>
        <a:xfrm>
          <a:off x="9588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62281</xdr:rowOff>
    </xdr:from>
    <xdr:to>
      <xdr:col>14</xdr:col>
      <xdr:colOff>79375</xdr:colOff>
      <xdr:row>85</xdr:row>
      <xdr:rowOff>163881</xdr:rowOff>
    </xdr:to>
    <xdr:sp macro="" textlink="">
      <xdr:nvSpPr>
        <xdr:cNvPr id="261" name="円/楕円 260"/>
        <xdr:cNvSpPr/>
      </xdr:nvSpPr>
      <xdr:spPr>
        <a:xfrm>
          <a:off x="9588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1643</xdr:rowOff>
    </xdr:from>
    <xdr:ext cx="469744" cy="259045"/>
    <xdr:sp macro="" textlink="">
      <xdr:nvSpPr>
        <xdr:cNvPr id="262" name="n_1aveValue【公営住宅】&#10;一人当たり面積"/>
        <xdr:cNvSpPr txBox="1"/>
      </xdr:nvSpPr>
      <xdr:spPr>
        <a:xfrm>
          <a:off x="93917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155008</xdr:rowOff>
    </xdr:from>
    <xdr:ext cx="469744" cy="259045"/>
    <xdr:sp macro="" textlink="">
      <xdr:nvSpPr>
        <xdr:cNvPr id="263" name="n_1mainValue【公営住宅】&#10;一人当たり面積"/>
        <xdr:cNvSpPr txBox="1"/>
      </xdr:nvSpPr>
      <xdr:spPr>
        <a:xfrm>
          <a:off x="93917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1" name="直線コネクタ 2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2" name="テキスト ボックス 29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3" name="直線コネクタ 2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4" name="テキスト ボックス 2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5" name="直線コネクタ 2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6" name="テキスト ボックス 2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7" name="直線コネクタ 2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8" name="テキスト ボックス 2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9" name="直線コネクタ 2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0" name="テキスト ボックス 2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1" name="直線コネクタ 3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2" name="テキスト ボックス 30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143147</xdr:rowOff>
    </xdr:from>
    <xdr:to>
      <xdr:col>23</xdr:col>
      <xdr:colOff>516889</xdr:colOff>
      <xdr:row>42</xdr:row>
      <xdr:rowOff>118654</xdr:rowOff>
    </xdr:to>
    <xdr:cxnSp macro="">
      <xdr:nvCxnSpPr>
        <xdr:cNvPr id="306" name="直線コネクタ 305"/>
        <xdr:cNvCxnSpPr/>
      </xdr:nvCxnSpPr>
      <xdr:spPr>
        <a:xfrm flipV="1">
          <a:off x="16318864" y="580099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122481</xdr:rowOff>
    </xdr:from>
    <xdr:ext cx="405111" cy="259045"/>
    <xdr:sp macro="" textlink="">
      <xdr:nvSpPr>
        <xdr:cNvPr id="307" name="【認定こども園・幼稚園・保育所】&#10;有形固定資産減価償却率最小値テキスト"/>
        <xdr:cNvSpPr txBox="1"/>
      </xdr:nvSpPr>
      <xdr:spPr>
        <a:xfrm>
          <a:off x="16408400" y="732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42</xdr:row>
      <xdr:rowOff>118654</xdr:rowOff>
    </xdr:from>
    <xdr:to>
      <xdr:col>23</xdr:col>
      <xdr:colOff>606425</xdr:colOff>
      <xdr:row>42</xdr:row>
      <xdr:rowOff>118654</xdr:rowOff>
    </xdr:to>
    <xdr:cxnSp macro="">
      <xdr:nvCxnSpPr>
        <xdr:cNvPr id="308" name="直線コネクタ 307"/>
        <xdr:cNvCxnSpPr/>
      </xdr:nvCxnSpPr>
      <xdr:spPr>
        <a:xfrm>
          <a:off x="16230600" y="73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89824</xdr:rowOff>
    </xdr:from>
    <xdr:ext cx="405111" cy="259045"/>
    <xdr:sp macro="" textlink="">
      <xdr:nvSpPr>
        <xdr:cNvPr id="309" name="【認定こども園・幼稚園・保育所】&#10;有形固定資産減価償却率最大値テキスト"/>
        <xdr:cNvSpPr txBox="1"/>
      </xdr:nvSpPr>
      <xdr:spPr>
        <a:xfrm>
          <a:off x="16408400" y="557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428625</xdr:colOff>
      <xdr:row>33</xdr:row>
      <xdr:rowOff>143147</xdr:rowOff>
    </xdr:from>
    <xdr:to>
      <xdr:col>23</xdr:col>
      <xdr:colOff>606425</xdr:colOff>
      <xdr:row>33</xdr:row>
      <xdr:rowOff>143147</xdr:rowOff>
    </xdr:to>
    <xdr:cxnSp macro="">
      <xdr:nvCxnSpPr>
        <xdr:cNvPr id="310" name="直線コネクタ 309"/>
        <xdr:cNvCxnSpPr/>
      </xdr:nvCxnSpPr>
      <xdr:spPr>
        <a:xfrm>
          <a:off x="16230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26687</xdr:rowOff>
    </xdr:from>
    <xdr:ext cx="405111" cy="259045"/>
    <xdr:sp macro="" textlink="">
      <xdr:nvSpPr>
        <xdr:cNvPr id="311" name="【認定こども園・幼稚園・保育所】&#10;有形固定資産減価償却率平均値テキスト"/>
        <xdr:cNvSpPr txBox="1"/>
      </xdr:nvSpPr>
      <xdr:spPr>
        <a:xfrm>
          <a:off x="16408400" y="688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48260</xdr:rowOff>
    </xdr:from>
    <xdr:to>
      <xdr:col>23</xdr:col>
      <xdr:colOff>568325</xdr:colOff>
      <xdr:row>40</xdr:row>
      <xdr:rowOff>149860</xdr:rowOff>
    </xdr:to>
    <xdr:sp macro="" textlink="">
      <xdr:nvSpPr>
        <xdr:cNvPr id="312" name="フローチャート : 判断 311"/>
        <xdr:cNvSpPr/>
      </xdr:nvSpPr>
      <xdr:spPr>
        <a:xfrm>
          <a:off x="162687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23767</xdr:rowOff>
    </xdr:from>
    <xdr:to>
      <xdr:col>22</xdr:col>
      <xdr:colOff>415925</xdr:colOff>
      <xdr:row>39</xdr:row>
      <xdr:rowOff>125367</xdr:rowOff>
    </xdr:to>
    <xdr:sp macro="" textlink="">
      <xdr:nvSpPr>
        <xdr:cNvPr id="313" name="フローチャート : 判断 312"/>
        <xdr:cNvSpPr/>
      </xdr:nvSpPr>
      <xdr:spPr>
        <a:xfrm>
          <a:off x="15430500" y="671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27033</xdr:rowOff>
    </xdr:from>
    <xdr:to>
      <xdr:col>22</xdr:col>
      <xdr:colOff>415925</xdr:colOff>
      <xdr:row>41</xdr:row>
      <xdr:rowOff>128633</xdr:rowOff>
    </xdr:to>
    <xdr:sp macro="" textlink="">
      <xdr:nvSpPr>
        <xdr:cNvPr id="319" name="円/楕円 318"/>
        <xdr:cNvSpPr/>
      </xdr:nvSpPr>
      <xdr:spPr>
        <a:xfrm>
          <a:off x="15430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141894</xdr:rowOff>
    </xdr:from>
    <xdr:ext cx="405111" cy="259045"/>
    <xdr:sp macro="" textlink="">
      <xdr:nvSpPr>
        <xdr:cNvPr id="320" name="n_1aveValue【認定こども園・幼稚園・保育所】&#10;有形固定資産減価償却率"/>
        <xdr:cNvSpPr txBox="1"/>
      </xdr:nvSpPr>
      <xdr:spPr>
        <a:xfrm>
          <a:off x="15266043" y="648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119760</xdr:rowOff>
    </xdr:from>
    <xdr:ext cx="405111" cy="259045"/>
    <xdr:sp macro="" textlink="">
      <xdr:nvSpPr>
        <xdr:cNvPr id="321" name="n_1mainValue【認定こども園・幼稚園・保育所】&#10;有形固定資産減価償却率"/>
        <xdr:cNvSpPr txBox="1"/>
      </xdr:nvSpPr>
      <xdr:spPr>
        <a:xfrm>
          <a:off x="15266043"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41</xdr:row>
      <xdr:rowOff>76200</xdr:rowOff>
    </xdr:to>
    <xdr:cxnSp macro="">
      <xdr:nvCxnSpPr>
        <xdr:cNvPr id="346" name="直線コネクタ 345"/>
        <xdr:cNvCxnSpPr/>
      </xdr:nvCxnSpPr>
      <xdr:spPr>
        <a:xfrm flipV="1">
          <a:off x="22160864" y="58674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80027</xdr:rowOff>
    </xdr:from>
    <xdr:ext cx="469744" cy="259045"/>
    <xdr:sp macro="" textlink="">
      <xdr:nvSpPr>
        <xdr:cNvPr id="347" name="【認定こども園・幼稚園・保育所】&#10;一人当たり面積最小値テキスト"/>
        <xdr:cNvSpPr txBox="1"/>
      </xdr:nvSpPr>
      <xdr:spPr>
        <a:xfrm>
          <a:off x="222504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32</xdr:col>
      <xdr:colOff>98425</xdr:colOff>
      <xdr:row>41</xdr:row>
      <xdr:rowOff>76200</xdr:rowOff>
    </xdr:from>
    <xdr:to>
      <xdr:col>32</xdr:col>
      <xdr:colOff>276225</xdr:colOff>
      <xdr:row>41</xdr:row>
      <xdr:rowOff>76200</xdr:rowOff>
    </xdr:to>
    <xdr:cxnSp macro="">
      <xdr:nvCxnSpPr>
        <xdr:cNvPr id="348" name="直線コネクタ 347"/>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349"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350" name="直線コネクタ 349"/>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156227</xdr:rowOff>
    </xdr:from>
    <xdr:ext cx="469744" cy="259045"/>
    <xdr:sp macro="" textlink="">
      <xdr:nvSpPr>
        <xdr:cNvPr id="351" name="【認定こども園・幼稚園・保育所】&#10;一人当たり面積平均値テキスト"/>
        <xdr:cNvSpPr txBox="1"/>
      </xdr:nvSpPr>
      <xdr:spPr>
        <a:xfrm>
          <a:off x="22250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6350</xdr:rowOff>
    </xdr:from>
    <xdr:to>
      <xdr:col>32</xdr:col>
      <xdr:colOff>238125</xdr:colOff>
      <xdr:row>37</xdr:row>
      <xdr:rowOff>107950</xdr:rowOff>
    </xdr:to>
    <xdr:sp macro="" textlink="">
      <xdr:nvSpPr>
        <xdr:cNvPr id="352" name="フローチャート : 判断 351"/>
        <xdr:cNvSpPr/>
      </xdr:nvSpPr>
      <xdr:spPr>
        <a:xfrm>
          <a:off x="22110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53" name="フローチャート : 判断 352"/>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63500</xdr:rowOff>
    </xdr:from>
    <xdr:to>
      <xdr:col>31</xdr:col>
      <xdr:colOff>85725</xdr:colOff>
      <xdr:row>34</xdr:row>
      <xdr:rowOff>165100</xdr:rowOff>
    </xdr:to>
    <xdr:sp macro="" textlink="">
      <xdr:nvSpPr>
        <xdr:cNvPr id="359" name="円/楕円 358"/>
        <xdr:cNvSpPr/>
      </xdr:nvSpPr>
      <xdr:spPr>
        <a:xfrm>
          <a:off x="2127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360"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10177</xdr:rowOff>
    </xdr:from>
    <xdr:ext cx="469744" cy="259045"/>
    <xdr:sp macro="" textlink="">
      <xdr:nvSpPr>
        <xdr:cNvPr id="361" name="n_1mainValue【認定こども園・幼稚園・保育所】&#10;一人当たり面積"/>
        <xdr:cNvSpPr txBox="1"/>
      </xdr:nvSpPr>
      <xdr:spPr>
        <a:xfrm>
          <a:off x="21075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64</xdr:row>
      <xdr:rowOff>22860</xdr:rowOff>
    </xdr:to>
    <xdr:cxnSp macro="">
      <xdr:nvCxnSpPr>
        <xdr:cNvPr id="386" name="直線コネクタ 385"/>
        <xdr:cNvCxnSpPr/>
      </xdr:nvCxnSpPr>
      <xdr:spPr>
        <a:xfrm flipV="1">
          <a:off x="16318864" y="96469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26687</xdr:rowOff>
    </xdr:from>
    <xdr:ext cx="405111" cy="259045"/>
    <xdr:sp macro="" textlink="">
      <xdr:nvSpPr>
        <xdr:cNvPr id="387" name="【学校施設】&#10;有形固定資産減価償却率最小値テキスト"/>
        <xdr:cNvSpPr txBox="1"/>
      </xdr:nvSpPr>
      <xdr:spPr>
        <a:xfrm>
          <a:off x="16408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64</xdr:row>
      <xdr:rowOff>22860</xdr:rowOff>
    </xdr:from>
    <xdr:to>
      <xdr:col>23</xdr:col>
      <xdr:colOff>606425</xdr:colOff>
      <xdr:row>64</xdr:row>
      <xdr:rowOff>22860</xdr:rowOff>
    </xdr:to>
    <xdr:cxnSp macro="">
      <xdr:nvCxnSpPr>
        <xdr:cNvPr id="388" name="直線コネクタ 387"/>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9"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0" name="直線コネクタ 38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110507</xdr:rowOff>
    </xdr:from>
    <xdr:ext cx="405111" cy="259045"/>
    <xdr:sp macro="" textlink="">
      <xdr:nvSpPr>
        <xdr:cNvPr id="391" name="【学校施設】&#10;有形固定資産減価償却率平均値テキスト"/>
        <xdr:cNvSpPr txBox="1"/>
      </xdr:nvSpPr>
      <xdr:spPr>
        <a:xfrm>
          <a:off x="164084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132080</xdr:rowOff>
    </xdr:from>
    <xdr:to>
      <xdr:col>23</xdr:col>
      <xdr:colOff>568325</xdr:colOff>
      <xdr:row>59</xdr:row>
      <xdr:rowOff>62230</xdr:rowOff>
    </xdr:to>
    <xdr:sp macro="" textlink="">
      <xdr:nvSpPr>
        <xdr:cNvPr id="392" name="フローチャート : 判断 391"/>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59690</xdr:rowOff>
    </xdr:from>
    <xdr:to>
      <xdr:col>22</xdr:col>
      <xdr:colOff>415925</xdr:colOff>
      <xdr:row>55</xdr:row>
      <xdr:rowOff>161290</xdr:rowOff>
    </xdr:to>
    <xdr:sp macro="" textlink="">
      <xdr:nvSpPr>
        <xdr:cNvPr id="393" name="フローチャート : 判断 392"/>
        <xdr:cNvSpPr/>
      </xdr:nvSpPr>
      <xdr:spPr>
        <a:xfrm>
          <a:off x="15430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67310</xdr:rowOff>
    </xdr:from>
    <xdr:to>
      <xdr:col>22</xdr:col>
      <xdr:colOff>415925</xdr:colOff>
      <xdr:row>55</xdr:row>
      <xdr:rowOff>168910</xdr:rowOff>
    </xdr:to>
    <xdr:sp macro="" textlink="">
      <xdr:nvSpPr>
        <xdr:cNvPr id="399" name="円/楕円 398"/>
        <xdr:cNvSpPr/>
      </xdr:nvSpPr>
      <xdr:spPr>
        <a:xfrm>
          <a:off x="15430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6367</xdr:rowOff>
    </xdr:from>
    <xdr:ext cx="405111" cy="259045"/>
    <xdr:sp macro="" textlink="">
      <xdr:nvSpPr>
        <xdr:cNvPr id="400" name="n_1aveValue【学校施設】&#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160037</xdr:rowOff>
    </xdr:from>
    <xdr:ext cx="405111" cy="259045"/>
    <xdr:sp macro="" textlink="">
      <xdr:nvSpPr>
        <xdr:cNvPr id="401" name="n_1mainValue【学校施設】&#10;有形固定資産減価償却率"/>
        <xdr:cNvSpPr txBox="1"/>
      </xdr:nvSpPr>
      <xdr:spPr>
        <a:xfrm>
          <a:off x="15266043" y="958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3" name="直線コネクタ 41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4" name="テキスト ボックス 41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5" name="直線コネクタ 41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6" name="テキスト ボックス 41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7" name="直線コネクタ 41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8" name="テキスト ボックス 41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9" name="直線コネクタ 41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0" name="テキスト ボックス 41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1" name="直線コネクタ 42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2" name="テキスト ボックス 42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3" name="直線コネクタ 42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4" name="テキスト ボックス 42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29391</xdr:rowOff>
    </xdr:from>
    <xdr:to>
      <xdr:col>32</xdr:col>
      <xdr:colOff>186689</xdr:colOff>
      <xdr:row>63</xdr:row>
      <xdr:rowOff>119199</xdr:rowOff>
    </xdr:to>
    <xdr:cxnSp macro="">
      <xdr:nvCxnSpPr>
        <xdr:cNvPr id="428" name="直線コネクタ 427"/>
        <xdr:cNvCxnSpPr/>
      </xdr:nvCxnSpPr>
      <xdr:spPr>
        <a:xfrm flipV="1">
          <a:off x="22160864" y="945914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123026</xdr:rowOff>
    </xdr:from>
    <xdr:ext cx="469744" cy="259045"/>
    <xdr:sp macro="" textlink="">
      <xdr:nvSpPr>
        <xdr:cNvPr id="429" name="【学校施設】&#10;一人当たり面積最小値テキスト"/>
        <xdr:cNvSpPr txBox="1"/>
      </xdr:nvSpPr>
      <xdr:spPr>
        <a:xfrm>
          <a:off x="22250400" y="109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0.912</a:t>
          </a:r>
          <a:endParaRPr kumimoji="1" lang="ja-JP" altLang="en-US" sz="1000" b="1">
            <a:latin typeface="ＭＳ Ｐゴシック"/>
          </a:endParaRPr>
        </a:p>
      </xdr:txBody>
    </xdr:sp>
    <xdr:clientData/>
  </xdr:oneCellAnchor>
  <xdr:twoCellAnchor>
    <xdr:from>
      <xdr:col>32</xdr:col>
      <xdr:colOff>98425</xdr:colOff>
      <xdr:row>63</xdr:row>
      <xdr:rowOff>119199</xdr:rowOff>
    </xdr:from>
    <xdr:to>
      <xdr:col>32</xdr:col>
      <xdr:colOff>276225</xdr:colOff>
      <xdr:row>63</xdr:row>
      <xdr:rowOff>119199</xdr:rowOff>
    </xdr:to>
    <xdr:cxnSp macro="">
      <xdr:nvCxnSpPr>
        <xdr:cNvPr id="430" name="直線コネクタ 429"/>
        <xdr:cNvCxnSpPr/>
      </xdr:nvCxnSpPr>
      <xdr:spPr>
        <a:xfrm>
          <a:off x="22072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147518</xdr:rowOff>
    </xdr:from>
    <xdr:ext cx="469744" cy="259045"/>
    <xdr:sp macro="" textlink="">
      <xdr:nvSpPr>
        <xdr:cNvPr id="431" name="【学校施設】&#10;一人当たり面積最大値テキスト"/>
        <xdr:cNvSpPr txBox="1"/>
      </xdr:nvSpPr>
      <xdr:spPr>
        <a:xfrm>
          <a:off x="22250400" y="92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1.807</a:t>
          </a:r>
          <a:endParaRPr kumimoji="1" lang="ja-JP" altLang="en-US" sz="1000" b="1">
            <a:latin typeface="ＭＳ Ｐゴシック"/>
          </a:endParaRPr>
        </a:p>
      </xdr:txBody>
    </xdr:sp>
    <xdr:clientData/>
  </xdr:oneCellAnchor>
  <xdr:twoCellAnchor>
    <xdr:from>
      <xdr:col>32</xdr:col>
      <xdr:colOff>98425</xdr:colOff>
      <xdr:row>55</xdr:row>
      <xdr:rowOff>29391</xdr:rowOff>
    </xdr:from>
    <xdr:to>
      <xdr:col>32</xdr:col>
      <xdr:colOff>276225</xdr:colOff>
      <xdr:row>55</xdr:row>
      <xdr:rowOff>29391</xdr:rowOff>
    </xdr:to>
    <xdr:cxnSp macro="">
      <xdr:nvCxnSpPr>
        <xdr:cNvPr id="432" name="直線コネクタ 431"/>
        <xdr:cNvCxnSpPr/>
      </xdr:nvCxnSpPr>
      <xdr:spPr>
        <a:xfrm>
          <a:off x="22072600" y="945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161126</xdr:rowOff>
    </xdr:from>
    <xdr:ext cx="469744" cy="259045"/>
    <xdr:sp macro="" textlink="">
      <xdr:nvSpPr>
        <xdr:cNvPr id="433" name="【学校施設】&#10;一人当たり面積平均値テキスト"/>
        <xdr:cNvSpPr txBox="1"/>
      </xdr:nvSpPr>
      <xdr:spPr>
        <a:xfrm>
          <a:off x="22250400" y="9762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11249</xdr:rowOff>
    </xdr:from>
    <xdr:to>
      <xdr:col>32</xdr:col>
      <xdr:colOff>238125</xdr:colOff>
      <xdr:row>57</xdr:row>
      <xdr:rowOff>112849</xdr:rowOff>
    </xdr:to>
    <xdr:sp macro="" textlink="">
      <xdr:nvSpPr>
        <xdr:cNvPr id="434" name="フローチャート : 判断 433"/>
        <xdr:cNvSpPr/>
      </xdr:nvSpPr>
      <xdr:spPr>
        <a:xfrm>
          <a:off x="22110700" y="97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19413</xdr:rowOff>
    </xdr:from>
    <xdr:to>
      <xdr:col>31</xdr:col>
      <xdr:colOff>85725</xdr:colOff>
      <xdr:row>59</xdr:row>
      <xdr:rowOff>121013</xdr:rowOff>
    </xdr:to>
    <xdr:sp macro="" textlink="">
      <xdr:nvSpPr>
        <xdr:cNvPr id="435" name="フローチャート : 判断 434"/>
        <xdr:cNvSpPr/>
      </xdr:nvSpPr>
      <xdr:spPr>
        <a:xfrm>
          <a:off x="2127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37374</xdr:rowOff>
    </xdr:from>
    <xdr:to>
      <xdr:col>31</xdr:col>
      <xdr:colOff>85725</xdr:colOff>
      <xdr:row>60</xdr:row>
      <xdr:rowOff>138974</xdr:rowOff>
    </xdr:to>
    <xdr:sp macro="" textlink="">
      <xdr:nvSpPr>
        <xdr:cNvPr id="441" name="円/楕円 440"/>
        <xdr:cNvSpPr/>
      </xdr:nvSpPr>
      <xdr:spPr>
        <a:xfrm>
          <a:off x="21272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137540</xdr:rowOff>
    </xdr:from>
    <xdr:ext cx="469744" cy="259045"/>
    <xdr:sp macro="" textlink="">
      <xdr:nvSpPr>
        <xdr:cNvPr id="442" name="n_1aveValue【学校施設】&#10;一人当たり面積"/>
        <xdr:cNvSpPr txBox="1"/>
      </xdr:nvSpPr>
      <xdr:spPr>
        <a:xfrm>
          <a:off x="210757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130101</xdr:rowOff>
    </xdr:from>
    <xdr:ext cx="469744" cy="259045"/>
    <xdr:sp macro="" textlink="">
      <xdr:nvSpPr>
        <xdr:cNvPr id="443" name="n_1main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1" name="直線コネクタ 4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2" name="テキスト ボックス 4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3" name="直線コネクタ 4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4" name="テキスト ボックス 4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5" name="直線コネクタ 4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6" name="テキスト ボックス 4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7" name="直線コネクタ 4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8" name="テキスト ボックス 4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9" name="直線コネクタ 4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0" name="テキスト ボックス 47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2" name="テキスト ボックス 4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103</xdr:row>
      <xdr:rowOff>118111</xdr:rowOff>
    </xdr:to>
    <xdr:cxnSp macro="">
      <xdr:nvCxnSpPr>
        <xdr:cNvPr id="484" name="直線コネクタ 483"/>
        <xdr:cNvCxnSpPr/>
      </xdr:nvCxnSpPr>
      <xdr:spPr>
        <a:xfrm flipV="1">
          <a:off x="16318864" y="17156430"/>
          <a:ext cx="0" cy="62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121938</xdr:rowOff>
    </xdr:from>
    <xdr:ext cx="405111" cy="259045"/>
    <xdr:sp macro="" textlink="">
      <xdr:nvSpPr>
        <xdr:cNvPr id="485" name="【公民館】&#10;有形固定資産減価償却率最小値テキスト"/>
        <xdr:cNvSpPr txBox="1"/>
      </xdr:nvSpPr>
      <xdr:spPr>
        <a:xfrm>
          <a:off x="16408400"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23</xdr:col>
      <xdr:colOff>428625</xdr:colOff>
      <xdr:row>103</xdr:row>
      <xdr:rowOff>118111</xdr:rowOff>
    </xdr:from>
    <xdr:to>
      <xdr:col>23</xdr:col>
      <xdr:colOff>606425</xdr:colOff>
      <xdr:row>103</xdr:row>
      <xdr:rowOff>118111</xdr:rowOff>
    </xdr:to>
    <xdr:cxnSp macro="">
      <xdr:nvCxnSpPr>
        <xdr:cNvPr id="486" name="直線コネクタ 485"/>
        <xdr:cNvCxnSpPr/>
      </xdr:nvCxnSpPr>
      <xdr:spPr>
        <a:xfrm>
          <a:off x="16230600" y="17777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87" name="【公民館】&#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88" name="直線コネクタ 487"/>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53357</xdr:rowOff>
    </xdr:from>
    <xdr:ext cx="405111" cy="259045"/>
    <xdr:sp macro="" textlink="">
      <xdr:nvSpPr>
        <xdr:cNvPr id="489" name="【公民館】&#10;有形固定資産減価償却率平均値テキスト"/>
        <xdr:cNvSpPr txBox="1"/>
      </xdr:nvSpPr>
      <xdr:spPr>
        <a:xfrm>
          <a:off x="16408400" y="1736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74930</xdr:rowOff>
    </xdr:from>
    <xdr:to>
      <xdr:col>23</xdr:col>
      <xdr:colOff>568325</xdr:colOff>
      <xdr:row>102</xdr:row>
      <xdr:rowOff>5080</xdr:rowOff>
    </xdr:to>
    <xdr:sp macro="" textlink="">
      <xdr:nvSpPr>
        <xdr:cNvPr id="490" name="フローチャート : 判断 489"/>
        <xdr:cNvSpPr/>
      </xdr:nvSpPr>
      <xdr:spPr>
        <a:xfrm>
          <a:off x="16268700" y="1739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36830</xdr:rowOff>
    </xdr:from>
    <xdr:to>
      <xdr:col>22</xdr:col>
      <xdr:colOff>415925</xdr:colOff>
      <xdr:row>103</xdr:row>
      <xdr:rowOff>138430</xdr:rowOff>
    </xdr:to>
    <xdr:sp macro="" textlink="">
      <xdr:nvSpPr>
        <xdr:cNvPr id="491" name="フローチャート : 判断 49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2539</xdr:rowOff>
    </xdr:from>
    <xdr:to>
      <xdr:col>22</xdr:col>
      <xdr:colOff>415925</xdr:colOff>
      <xdr:row>108</xdr:row>
      <xdr:rowOff>104139</xdr:rowOff>
    </xdr:to>
    <xdr:sp macro="" textlink="">
      <xdr:nvSpPr>
        <xdr:cNvPr id="497" name="円/楕円 496"/>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154957</xdr:rowOff>
    </xdr:from>
    <xdr:ext cx="405111" cy="259045"/>
    <xdr:sp macro="" textlink="">
      <xdr:nvSpPr>
        <xdr:cNvPr id="498" name="n_1aveValue【公民館】&#10;有形固定資産減価償却率"/>
        <xdr:cNvSpPr txBox="1"/>
      </xdr:nvSpPr>
      <xdr:spPr>
        <a:xfrm>
          <a:off x="15266043"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95266</xdr:rowOff>
    </xdr:from>
    <xdr:ext cx="405111" cy="259045"/>
    <xdr:sp macro="" textlink="">
      <xdr:nvSpPr>
        <xdr:cNvPr id="499" name="n_1mainValue【公民館】&#10;有形固定資産減価償却率"/>
        <xdr:cNvSpPr txBox="1"/>
      </xdr:nvSpPr>
      <xdr:spPr>
        <a:xfrm>
          <a:off x="15266043"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511" name="直線コネクタ 51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12" name="テキスト ボックス 51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13" name="直線コネクタ 5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14" name="テキスト ボックス 5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15" name="直線コネクタ 51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16" name="テキスト ボックス 51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9" name="直線コネクタ 51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20" name="テキスト ボックス 51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21" name="直線コネクタ 52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22" name="テキスト ボックス 52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23" name="直線コネクタ 52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24" name="テキスト ボックス 52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28575</xdr:rowOff>
    </xdr:from>
    <xdr:to>
      <xdr:col>32</xdr:col>
      <xdr:colOff>186689</xdr:colOff>
      <xdr:row>108</xdr:row>
      <xdr:rowOff>76200</xdr:rowOff>
    </xdr:to>
    <xdr:cxnSp macro="">
      <xdr:nvCxnSpPr>
        <xdr:cNvPr id="528" name="直線コネクタ 527"/>
        <xdr:cNvCxnSpPr/>
      </xdr:nvCxnSpPr>
      <xdr:spPr>
        <a:xfrm flipV="1">
          <a:off x="22160864" y="17859375"/>
          <a:ext cx="0" cy="733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29"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30" name="直線コネクタ 529"/>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146702</xdr:rowOff>
    </xdr:from>
    <xdr:ext cx="469744" cy="259045"/>
    <xdr:sp macro="" textlink="">
      <xdr:nvSpPr>
        <xdr:cNvPr id="531" name="【公民館】&#10;一人当たり面積最大値テキスト"/>
        <xdr:cNvSpPr txBox="1"/>
      </xdr:nvSpPr>
      <xdr:spPr>
        <a:xfrm>
          <a:off x="22250400" y="1763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32</xdr:col>
      <xdr:colOff>98425</xdr:colOff>
      <xdr:row>104</xdr:row>
      <xdr:rowOff>28575</xdr:rowOff>
    </xdr:from>
    <xdr:to>
      <xdr:col>32</xdr:col>
      <xdr:colOff>276225</xdr:colOff>
      <xdr:row>104</xdr:row>
      <xdr:rowOff>28575</xdr:rowOff>
    </xdr:to>
    <xdr:cxnSp macro="">
      <xdr:nvCxnSpPr>
        <xdr:cNvPr id="532" name="直線コネクタ 531"/>
        <xdr:cNvCxnSpPr/>
      </xdr:nvCxnSpPr>
      <xdr:spPr>
        <a:xfrm>
          <a:off x="22072600" y="1785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33" name="【公民館】&#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34" name="フローチャート : 判断 533"/>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111125</xdr:rowOff>
    </xdr:from>
    <xdr:to>
      <xdr:col>31</xdr:col>
      <xdr:colOff>85725</xdr:colOff>
      <xdr:row>106</xdr:row>
      <xdr:rowOff>41275</xdr:rowOff>
    </xdr:to>
    <xdr:sp macro="" textlink="">
      <xdr:nvSpPr>
        <xdr:cNvPr id="535" name="フローチャート : 判断 534"/>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158750</xdr:rowOff>
    </xdr:from>
    <xdr:to>
      <xdr:col>31</xdr:col>
      <xdr:colOff>85725</xdr:colOff>
      <xdr:row>100</xdr:row>
      <xdr:rowOff>88900</xdr:rowOff>
    </xdr:to>
    <xdr:sp macro="" textlink="">
      <xdr:nvSpPr>
        <xdr:cNvPr id="541" name="円/楕円 540"/>
        <xdr:cNvSpPr/>
      </xdr:nvSpPr>
      <xdr:spPr>
        <a:xfrm>
          <a:off x="2127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32402</xdr:rowOff>
    </xdr:from>
    <xdr:ext cx="469744" cy="259045"/>
    <xdr:sp macro="" textlink="">
      <xdr:nvSpPr>
        <xdr:cNvPr id="542" name="n_1aveValue【公民館】&#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105427</xdr:rowOff>
    </xdr:from>
    <xdr:ext cx="469744" cy="259045"/>
    <xdr:sp macro="" textlink="">
      <xdr:nvSpPr>
        <xdr:cNvPr id="543" name="n_1mainValue【公民館】&#10;一人当たり面積"/>
        <xdr:cNvSpPr txBox="1"/>
      </xdr:nvSpPr>
      <xdr:spPr>
        <a:xfrm>
          <a:off x="21075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生活インフラのうち、道路における</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有形固定資産減価償却率については、類似団体内平均値を下回る結果となった。逆に、一人当たりの延長距離については、類似団体内平均値を２倍超上回る結果となった。これは、当市が平たんな地形かつ面積が広大であることから、人口規模に比べ、道路新設改良及び道路整備維持の水準が高いことによるものである。　橋りょうについても、</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有形固定資産減価償却率は類似団体内平均値を下回る結果となり、</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一人当たり有形固定資産（償却資産）額については、類似団体内平均値大きく下回る結果となっている。これらの指標については、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も同様の傾向となる予想だが、今後の動向については注視していきたい。</a:t>
          </a:r>
          <a:endParaRPr lang="ja-JP" altLang="ja-JP" sz="1400">
            <a:effectLst/>
          </a:endParaRPr>
        </a:p>
        <a:p>
          <a:r>
            <a:rPr kumimoji="1" lang="ja-JP" altLang="ja-JP" sz="1100">
              <a:solidFill>
                <a:schemeClr val="dk1"/>
              </a:solidFill>
              <a:effectLst/>
              <a:latin typeface="+mn-lt"/>
              <a:ea typeface="+mn-ea"/>
              <a:cs typeface="+mn-cs"/>
            </a:rPr>
            <a:t>　また、上記建物施設のうち、公営住宅、保育所等、学校施設、公民館についても、</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有形固定資産減価償却率は類似団体内平均値をそれぞれ下回っており、特に公民館については、類似団体内平均値と大きくかい離が生じている、これは、当市の公民館施設が比較的新しいものと解することができるが、当市は他団体と比べると公民館数が多いため、老朽化が進んだ公民館もあるので、今後、計画的に更新を行いたい。また、他施設においても、各地域における人口減が予想されるため、統廃合を考慮しながら対応策を講じていきたい。</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144,696
142,132
138.37
51,546,382
47,213,853
3,668,618
30,103,692
35,508,985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100965</xdr:rowOff>
    </xdr:from>
    <xdr:to>
      <xdr:col>6</xdr:col>
      <xdr:colOff>510540</xdr:colOff>
      <xdr:row>40</xdr:row>
      <xdr:rowOff>133350</xdr:rowOff>
    </xdr:to>
    <xdr:cxnSp macro="">
      <xdr:nvCxnSpPr>
        <xdr:cNvPr id="56" name="直線コネクタ 55"/>
        <xdr:cNvCxnSpPr/>
      </xdr:nvCxnSpPr>
      <xdr:spPr>
        <a:xfrm flipV="1">
          <a:off x="4634865" y="575881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7" name="【図書館】&#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8" name="直線コネクタ 57"/>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47642</xdr:rowOff>
    </xdr:from>
    <xdr:ext cx="405111" cy="259045"/>
    <xdr:sp macro="" textlink="">
      <xdr:nvSpPr>
        <xdr:cNvPr id="59" name="【図書館】&#10;有形固定資産減価償却率最大値テキスト"/>
        <xdr:cNvSpPr txBox="1"/>
      </xdr:nvSpPr>
      <xdr:spPr>
        <a:xfrm>
          <a:off x="47244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100965</xdr:rowOff>
    </xdr:from>
    <xdr:to>
      <xdr:col>6</xdr:col>
      <xdr:colOff>600075</xdr:colOff>
      <xdr:row>33</xdr:row>
      <xdr:rowOff>100965</xdr:rowOff>
    </xdr:to>
    <xdr:cxnSp macro="">
      <xdr:nvCxnSpPr>
        <xdr:cNvPr id="60" name="直線コネクタ 59"/>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70502</xdr:rowOff>
    </xdr:from>
    <xdr:ext cx="405111" cy="259045"/>
    <xdr:sp macro="" textlink="">
      <xdr:nvSpPr>
        <xdr:cNvPr id="61" name="【図書館】&#10;有形固定資産減価償却率平均値テキスト"/>
        <xdr:cNvSpPr txBox="1"/>
      </xdr:nvSpPr>
      <xdr:spPr>
        <a:xfrm>
          <a:off x="47244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92075</xdr:rowOff>
    </xdr:from>
    <xdr:to>
      <xdr:col>6</xdr:col>
      <xdr:colOff>561975</xdr:colOff>
      <xdr:row>38</xdr:row>
      <xdr:rowOff>22225</xdr:rowOff>
    </xdr:to>
    <xdr:sp macro="" textlink="">
      <xdr:nvSpPr>
        <xdr:cNvPr id="62" name="フローチャート :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3" name="フローチャート : 判断 62"/>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95267</xdr:rowOff>
    </xdr:from>
    <xdr:ext cx="405111" cy="259045"/>
    <xdr:sp macro="" textlink="">
      <xdr:nvSpPr>
        <xdr:cNvPr id="64" name="n_1aveValue【図書館】&#10;有形固定資産減価償却率"/>
        <xdr:cNvSpPr txBox="1"/>
      </xdr:nvSpPr>
      <xdr:spPr>
        <a:xfrm>
          <a:off x="3582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109220</xdr:rowOff>
    </xdr:from>
    <xdr:to>
      <xdr:col>5</xdr:col>
      <xdr:colOff>409575</xdr:colOff>
      <xdr:row>37</xdr:row>
      <xdr:rowOff>39370</xdr:rowOff>
    </xdr:to>
    <xdr:sp macro="" textlink="">
      <xdr:nvSpPr>
        <xdr:cNvPr id="70" name="円/楕円 69"/>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55897</xdr:rowOff>
    </xdr:from>
    <xdr:ext cx="405111" cy="259045"/>
    <xdr:sp macro="" textlink="">
      <xdr:nvSpPr>
        <xdr:cNvPr id="71" name="n_1mainValue【図書館】&#10;有形固定資産減価償却率"/>
        <xdr:cNvSpPr txBox="1"/>
      </xdr:nvSpPr>
      <xdr:spPr>
        <a:xfrm>
          <a:off x="3582043"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68036</xdr:rowOff>
    </xdr:from>
    <xdr:to>
      <xdr:col>15</xdr:col>
      <xdr:colOff>180340</xdr:colOff>
      <xdr:row>41</xdr:row>
      <xdr:rowOff>133350</xdr:rowOff>
    </xdr:to>
    <xdr:cxnSp macro="">
      <xdr:nvCxnSpPr>
        <xdr:cNvPr id="98" name="直線コネクタ 97"/>
        <xdr:cNvCxnSpPr/>
      </xdr:nvCxnSpPr>
      <xdr:spPr>
        <a:xfrm flipV="1">
          <a:off x="10476865" y="57258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9"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0" name="直線コネクタ 99"/>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14713</xdr:rowOff>
    </xdr:from>
    <xdr:ext cx="469744" cy="259045"/>
    <xdr:sp macro="" textlink="">
      <xdr:nvSpPr>
        <xdr:cNvPr id="101" name="【図書館】&#10;一人当たり面積最大値テキスト"/>
        <xdr:cNvSpPr txBox="1"/>
      </xdr:nvSpPr>
      <xdr:spPr>
        <a:xfrm>
          <a:off x="105664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15</xdr:col>
      <xdr:colOff>92075</xdr:colOff>
      <xdr:row>33</xdr:row>
      <xdr:rowOff>68036</xdr:rowOff>
    </xdr:from>
    <xdr:to>
      <xdr:col>15</xdr:col>
      <xdr:colOff>269875</xdr:colOff>
      <xdr:row>33</xdr:row>
      <xdr:rowOff>68036</xdr:rowOff>
    </xdr:to>
    <xdr:cxnSp macro="">
      <xdr:nvCxnSpPr>
        <xdr:cNvPr id="102" name="直線コネクタ 101"/>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150784</xdr:rowOff>
    </xdr:from>
    <xdr:ext cx="469744" cy="259045"/>
    <xdr:sp macro="" textlink="">
      <xdr:nvSpPr>
        <xdr:cNvPr id="103" name="【図書館】&#10;一人当たり面積平均値テキスト"/>
        <xdr:cNvSpPr txBox="1"/>
      </xdr:nvSpPr>
      <xdr:spPr>
        <a:xfrm>
          <a:off x="105664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907</xdr:rowOff>
    </xdr:from>
    <xdr:to>
      <xdr:col>15</xdr:col>
      <xdr:colOff>231775</xdr:colOff>
      <xdr:row>39</xdr:row>
      <xdr:rowOff>102507</xdr:rowOff>
    </xdr:to>
    <xdr:sp macro="" textlink="">
      <xdr:nvSpPr>
        <xdr:cNvPr id="104" name="フローチャート : 判断 103"/>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49893</xdr:rowOff>
    </xdr:from>
    <xdr:to>
      <xdr:col>14</xdr:col>
      <xdr:colOff>79375</xdr:colOff>
      <xdr:row>37</xdr:row>
      <xdr:rowOff>151493</xdr:rowOff>
    </xdr:to>
    <xdr:sp macro="" textlink="">
      <xdr:nvSpPr>
        <xdr:cNvPr id="105" name="フローチャート : 判断 104"/>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168020</xdr:rowOff>
    </xdr:from>
    <xdr:ext cx="469744" cy="259045"/>
    <xdr:sp macro="" textlink="">
      <xdr:nvSpPr>
        <xdr:cNvPr id="106" name="n_1ave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115207</xdr:rowOff>
    </xdr:from>
    <xdr:to>
      <xdr:col>14</xdr:col>
      <xdr:colOff>79375</xdr:colOff>
      <xdr:row>42</xdr:row>
      <xdr:rowOff>45357</xdr:rowOff>
    </xdr:to>
    <xdr:sp macro="" textlink="">
      <xdr:nvSpPr>
        <xdr:cNvPr id="112" name="円/楕円 111"/>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36484</xdr:rowOff>
    </xdr:from>
    <xdr:ext cx="469744" cy="259045"/>
    <xdr:sp macro="" textlink="">
      <xdr:nvSpPr>
        <xdr:cNvPr id="113"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82296</xdr:rowOff>
    </xdr:from>
    <xdr:to>
      <xdr:col>6</xdr:col>
      <xdr:colOff>510540</xdr:colOff>
      <xdr:row>62</xdr:row>
      <xdr:rowOff>45720</xdr:rowOff>
    </xdr:to>
    <xdr:cxnSp macro="">
      <xdr:nvCxnSpPr>
        <xdr:cNvPr id="136" name="直線コネクタ 135"/>
        <xdr:cNvCxnSpPr/>
      </xdr:nvCxnSpPr>
      <xdr:spPr>
        <a:xfrm flipV="1">
          <a:off x="4634865" y="9683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49547</xdr:rowOff>
    </xdr:from>
    <xdr:ext cx="405111" cy="259045"/>
    <xdr:sp macro="" textlink="">
      <xdr:nvSpPr>
        <xdr:cNvPr id="137" name="【体育館・プール】&#10;有形固定資産減価償却率最小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6</xdr:col>
      <xdr:colOff>422275</xdr:colOff>
      <xdr:row>62</xdr:row>
      <xdr:rowOff>45720</xdr:rowOff>
    </xdr:from>
    <xdr:to>
      <xdr:col>6</xdr:col>
      <xdr:colOff>600075</xdr:colOff>
      <xdr:row>62</xdr:row>
      <xdr:rowOff>45720</xdr:rowOff>
    </xdr:to>
    <xdr:cxnSp macro="">
      <xdr:nvCxnSpPr>
        <xdr:cNvPr id="138" name="直線コネクタ 137"/>
        <xdr:cNvCxnSpPr/>
      </xdr:nvCxnSpPr>
      <xdr:spPr>
        <a:xfrm>
          <a:off x="4546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28973</xdr:rowOff>
    </xdr:from>
    <xdr:ext cx="405111" cy="259045"/>
    <xdr:sp macro="" textlink="">
      <xdr:nvSpPr>
        <xdr:cNvPr id="139" name="【体育館・プール】&#10;有形固定資産減価償却率最大値テキスト"/>
        <xdr:cNvSpPr txBox="1"/>
      </xdr:nvSpPr>
      <xdr:spPr>
        <a:xfrm>
          <a:off x="47244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6</xdr:col>
      <xdr:colOff>422275</xdr:colOff>
      <xdr:row>56</xdr:row>
      <xdr:rowOff>82296</xdr:rowOff>
    </xdr:from>
    <xdr:to>
      <xdr:col>6</xdr:col>
      <xdr:colOff>600075</xdr:colOff>
      <xdr:row>56</xdr:row>
      <xdr:rowOff>82296</xdr:rowOff>
    </xdr:to>
    <xdr:cxnSp macro="">
      <xdr:nvCxnSpPr>
        <xdr:cNvPr id="140" name="直線コネクタ 139"/>
        <xdr:cNvCxnSpPr/>
      </xdr:nvCxnSpPr>
      <xdr:spPr>
        <a:xfrm>
          <a:off x="4546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7637</xdr:rowOff>
    </xdr:from>
    <xdr:ext cx="405111" cy="259045"/>
    <xdr:sp macro="" textlink="">
      <xdr:nvSpPr>
        <xdr:cNvPr id="141" name="【体育館・プール】&#10;有形固定資産減価償却率平均値テキスト"/>
        <xdr:cNvSpPr txBox="1"/>
      </xdr:nvSpPr>
      <xdr:spPr>
        <a:xfrm>
          <a:off x="47244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29210</xdr:rowOff>
    </xdr:from>
    <xdr:to>
      <xdr:col>6</xdr:col>
      <xdr:colOff>561975</xdr:colOff>
      <xdr:row>61</xdr:row>
      <xdr:rowOff>130810</xdr:rowOff>
    </xdr:to>
    <xdr:sp macro="" textlink="">
      <xdr:nvSpPr>
        <xdr:cNvPr id="142" name="フローチャート : 判断 141"/>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65786</xdr:rowOff>
    </xdr:from>
    <xdr:to>
      <xdr:col>5</xdr:col>
      <xdr:colOff>409575</xdr:colOff>
      <xdr:row>61</xdr:row>
      <xdr:rowOff>167386</xdr:rowOff>
    </xdr:to>
    <xdr:sp macro="" textlink="">
      <xdr:nvSpPr>
        <xdr:cNvPr id="143" name="フローチャート : 判断 142"/>
        <xdr:cNvSpPr/>
      </xdr:nvSpPr>
      <xdr:spPr>
        <a:xfrm>
          <a:off x="3746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158513</xdr:rowOff>
    </xdr:from>
    <xdr:ext cx="405111" cy="259045"/>
    <xdr:sp macro="" textlink="">
      <xdr:nvSpPr>
        <xdr:cNvPr id="144" name="n_1aveValue【体育館・プール】&#10;有形固定資産減価償却率"/>
        <xdr:cNvSpPr txBox="1"/>
      </xdr:nvSpPr>
      <xdr:spPr>
        <a:xfrm>
          <a:off x="3582043"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56642</xdr:rowOff>
    </xdr:from>
    <xdr:to>
      <xdr:col>5</xdr:col>
      <xdr:colOff>409575</xdr:colOff>
      <xdr:row>61</xdr:row>
      <xdr:rowOff>158242</xdr:rowOff>
    </xdr:to>
    <xdr:sp macro="" textlink="">
      <xdr:nvSpPr>
        <xdr:cNvPr id="150" name="円/楕円 149"/>
        <xdr:cNvSpPr/>
      </xdr:nvSpPr>
      <xdr:spPr>
        <a:xfrm>
          <a:off x="3746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3319</xdr:rowOff>
    </xdr:from>
    <xdr:ext cx="405111" cy="259045"/>
    <xdr:sp macro="" textlink="">
      <xdr:nvSpPr>
        <xdr:cNvPr id="151" name="n_1mainValue【体育館・プール】&#10;有形固定資産減価償却率"/>
        <xdr:cNvSpPr txBox="1"/>
      </xdr:nvSpPr>
      <xdr:spPr>
        <a:xfrm>
          <a:off x="3582043"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3" name="テキスト ボックス 16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5" name="テキスト ボックス 16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7" name="テキスト ボックス 16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9" name="テキスト ボックス 16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162306</xdr:rowOff>
    </xdr:from>
    <xdr:to>
      <xdr:col>15</xdr:col>
      <xdr:colOff>180340</xdr:colOff>
      <xdr:row>63</xdr:row>
      <xdr:rowOff>102870</xdr:rowOff>
    </xdr:to>
    <xdr:cxnSp macro="">
      <xdr:nvCxnSpPr>
        <xdr:cNvPr id="173" name="直線コネクタ 172"/>
        <xdr:cNvCxnSpPr/>
      </xdr:nvCxnSpPr>
      <xdr:spPr>
        <a:xfrm flipV="1">
          <a:off x="10476865" y="95920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4"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5" name="直線コネクタ 174"/>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108983</xdr:rowOff>
    </xdr:from>
    <xdr:ext cx="469744" cy="259045"/>
    <xdr:sp macro="" textlink="">
      <xdr:nvSpPr>
        <xdr:cNvPr id="176" name="【体育館・プール】&#10;一人当たり面積最大値テキスト"/>
        <xdr:cNvSpPr txBox="1"/>
      </xdr:nvSpPr>
      <xdr:spPr>
        <a:xfrm>
          <a:off x="105664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0.302</a:t>
          </a:r>
          <a:endParaRPr kumimoji="1" lang="ja-JP" altLang="en-US" sz="1000" b="1">
            <a:latin typeface="ＭＳ Ｐゴシック"/>
          </a:endParaRPr>
        </a:p>
      </xdr:txBody>
    </xdr:sp>
    <xdr:clientData/>
  </xdr:oneCellAnchor>
  <xdr:twoCellAnchor>
    <xdr:from>
      <xdr:col>15</xdr:col>
      <xdr:colOff>92075</xdr:colOff>
      <xdr:row>55</xdr:row>
      <xdr:rowOff>162306</xdr:rowOff>
    </xdr:from>
    <xdr:to>
      <xdr:col>15</xdr:col>
      <xdr:colOff>269875</xdr:colOff>
      <xdr:row>55</xdr:row>
      <xdr:rowOff>162306</xdr:rowOff>
    </xdr:to>
    <xdr:cxnSp macro="">
      <xdr:nvCxnSpPr>
        <xdr:cNvPr id="177" name="直線コネクタ 176"/>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21353</xdr:rowOff>
    </xdr:from>
    <xdr:ext cx="469744" cy="259045"/>
    <xdr:sp macro="" textlink="">
      <xdr:nvSpPr>
        <xdr:cNvPr id="178" name="【体育館・プール】&#10;一人当たり面積平均値テキスト"/>
        <xdr:cNvSpPr txBox="1"/>
      </xdr:nvSpPr>
      <xdr:spPr>
        <a:xfrm>
          <a:off x="10566400" y="1013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42926</xdr:rowOff>
    </xdr:from>
    <xdr:to>
      <xdr:col>15</xdr:col>
      <xdr:colOff>231775</xdr:colOff>
      <xdr:row>59</xdr:row>
      <xdr:rowOff>144526</xdr:rowOff>
    </xdr:to>
    <xdr:sp macro="" textlink="">
      <xdr:nvSpPr>
        <xdr:cNvPr id="179" name="フローチャート : 判断 178"/>
        <xdr:cNvSpPr/>
      </xdr:nvSpPr>
      <xdr:spPr>
        <a:xfrm>
          <a:off x="10426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80" name="フローチャート : 判断 179"/>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69359</xdr:rowOff>
    </xdr:from>
    <xdr:ext cx="469744" cy="259045"/>
    <xdr:sp macro="" textlink="">
      <xdr:nvSpPr>
        <xdr:cNvPr id="181" name="n_1aveValue【体育館・プール】&#10;一人当たり面積"/>
        <xdr:cNvSpPr txBox="1"/>
      </xdr:nvSpPr>
      <xdr:spPr>
        <a:xfrm>
          <a:off x="9391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154940</xdr:rowOff>
    </xdr:from>
    <xdr:to>
      <xdr:col>14</xdr:col>
      <xdr:colOff>79375</xdr:colOff>
      <xdr:row>59</xdr:row>
      <xdr:rowOff>85090</xdr:rowOff>
    </xdr:to>
    <xdr:sp macro="" textlink="">
      <xdr:nvSpPr>
        <xdr:cNvPr id="187" name="円/楕円 186"/>
        <xdr:cNvSpPr/>
      </xdr:nvSpPr>
      <xdr:spPr>
        <a:xfrm>
          <a:off x="958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101617</xdr:rowOff>
    </xdr:from>
    <xdr:ext cx="469744" cy="259045"/>
    <xdr:sp macro="" textlink="">
      <xdr:nvSpPr>
        <xdr:cNvPr id="188" name="n_1mainValue【体育館・プール】&#10;一人当たり面積"/>
        <xdr:cNvSpPr txBox="1"/>
      </xdr:nvSpPr>
      <xdr:spPr>
        <a:xfrm>
          <a:off x="93917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54102</xdr:rowOff>
    </xdr:from>
    <xdr:to>
      <xdr:col>6</xdr:col>
      <xdr:colOff>510540</xdr:colOff>
      <xdr:row>86</xdr:row>
      <xdr:rowOff>88392</xdr:rowOff>
    </xdr:to>
    <xdr:cxnSp macro="">
      <xdr:nvCxnSpPr>
        <xdr:cNvPr id="211" name="直線コネクタ 210"/>
        <xdr:cNvCxnSpPr/>
      </xdr:nvCxnSpPr>
      <xdr:spPr>
        <a:xfrm flipV="1">
          <a:off x="4634865" y="1359865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12"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13" name="直線コネクタ 212"/>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779</xdr:rowOff>
    </xdr:from>
    <xdr:ext cx="405111" cy="259045"/>
    <xdr:sp macro="" textlink="">
      <xdr:nvSpPr>
        <xdr:cNvPr id="214" name="【福祉施設】&#10;有形固定資産減価償却率最大値テキスト"/>
        <xdr:cNvSpPr txBox="1"/>
      </xdr:nvSpPr>
      <xdr:spPr>
        <a:xfrm>
          <a:off x="4724400"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79</xdr:row>
      <xdr:rowOff>54102</xdr:rowOff>
    </xdr:from>
    <xdr:to>
      <xdr:col>6</xdr:col>
      <xdr:colOff>600075</xdr:colOff>
      <xdr:row>79</xdr:row>
      <xdr:rowOff>54102</xdr:rowOff>
    </xdr:to>
    <xdr:cxnSp macro="">
      <xdr:nvCxnSpPr>
        <xdr:cNvPr id="215" name="直線コネクタ 214"/>
        <xdr:cNvCxnSpPr/>
      </xdr:nvCxnSpPr>
      <xdr:spPr>
        <a:xfrm>
          <a:off x="4546600" y="1359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25164</xdr:rowOff>
    </xdr:from>
    <xdr:ext cx="405111" cy="259045"/>
    <xdr:sp macro="" textlink="">
      <xdr:nvSpPr>
        <xdr:cNvPr id="216" name="【福祉施設】&#10;有形固定資産減価償却率平均値テキスト"/>
        <xdr:cNvSpPr txBox="1"/>
      </xdr:nvSpPr>
      <xdr:spPr>
        <a:xfrm>
          <a:off x="4724400" y="14598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46737</xdr:rowOff>
    </xdr:from>
    <xdr:to>
      <xdr:col>6</xdr:col>
      <xdr:colOff>561975</xdr:colOff>
      <xdr:row>85</xdr:row>
      <xdr:rowOff>148337</xdr:rowOff>
    </xdr:to>
    <xdr:sp macro="" textlink="">
      <xdr:nvSpPr>
        <xdr:cNvPr id="217" name="フローチャート : 判断 216"/>
        <xdr:cNvSpPr/>
      </xdr:nvSpPr>
      <xdr:spPr>
        <a:xfrm>
          <a:off x="4584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156463</xdr:rowOff>
    </xdr:from>
    <xdr:to>
      <xdr:col>5</xdr:col>
      <xdr:colOff>409575</xdr:colOff>
      <xdr:row>85</xdr:row>
      <xdr:rowOff>86613</xdr:rowOff>
    </xdr:to>
    <xdr:sp macro="" textlink="">
      <xdr:nvSpPr>
        <xdr:cNvPr id="218" name="フローチャート : 判断 217"/>
        <xdr:cNvSpPr/>
      </xdr:nvSpPr>
      <xdr:spPr>
        <a:xfrm>
          <a:off x="3746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77740</xdr:rowOff>
    </xdr:from>
    <xdr:ext cx="405111" cy="259045"/>
    <xdr:sp macro="" textlink="">
      <xdr:nvSpPr>
        <xdr:cNvPr id="219" name="n_1aveValue【福祉施設】&#10;有形固定資産減価償却率"/>
        <xdr:cNvSpPr txBox="1"/>
      </xdr:nvSpPr>
      <xdr:spPr>
        <a:xfrm>
          <a:off x="3582043"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110744</xdr:rowOff>
    </xdr:from>
    <xdr:to>
      <xdr:col>5</xdr:col>
      <xdr:colOff>409575</xdr:colOff>
      <xdr:row>85</xdr:row>
      <xdr:rowOff>40894</xdr:rowOff>
    </xdr:to>
    <xdr:sp macro="" textlink="">
      <xdr:nvSpPr>
        <xdr:cNvPr id="225" name="円/楕円 224"/>
        <xdr:cNvSpPr/>
      </xdr:nvSpPr>
      <xdr:spPr>
        <a:xfrm>
          <a:off x="3746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57421</xdr:rowOff>
    </xdr:from>
    <xdr:ext cx="405111" cy="259045"/>
    <xdr:sp macro="" textlink="">
      <xdr:nvSpPr>
        <xdr:cNvPr id="226" name="n_1mainValue【福祉施設】&#10;有形固定資産減価償却率"/>
        <xdr:cNvSpPr txBox="1"/>
      </xdr:nvSpPr>
      <xdr:spPr>
        <a:xfrm>
          <a:off x="3582043" y="1428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8" name="テキスト ボックス 2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57150</xdr:rowOff>
    </xdr:from>
    <xdr:to>
      <xdr:col>15</xdr:col>
      <xdr:colOff>180340</xdr:colOff>
      <xdr:row>86</xdr:row>
      <xdr:rowOff>125186</xdr:rowOff>
    </xdr:to>
    <xdr:cxnSp macro="">
      <xdr:nvCxnSpPr>
        <xdr:cNvPr id="252" name="直線コネクタ 251"/>
        <xdr:cNvCxnSpPr/>
      </xdr:nvCxnSpPr>
      <xdr:spPr>
        <a:xfrm flipV="1">
          <a:off x="10476865" y="13258800"/>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129013</xdr:rowOff>
    </xdr:from>
    <xdr:ext cx="469744" cy="259045"/>
    <xdr:sp macro="" textlink="">
      <xdr:nvSpPr>
        <xdr:cNvPr id="253" name="【福祉施設】&#10;一人当たり面積最小値テキスト"/>
        <xdr:cNvSpPr txBox="1"/>
      </xdr:nvSpPr>
      <xdr:spPr>
        <a:xfrm>
          <a:off x="105664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125186</xdr:rowOff>
    </xdr:from>
    <xdr:to>
      <xdr:col>15</xdr:col>
      <xdr:colOff>269875</xdr:colOff>
      <xdr:row>86</xdr:row>
      <xdr:rowOff>125186</xdr:rowOff>
    </xdr:to>
    <xdr:cxnSp macro="">
      <xdr:nvCxnSpPr>
        <xdr:cNvPr id="254" name="直線コネクタ 253"/>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3827</xdr:rowOff>
    </xdr:from>
    <xdr:ext cx="469744" cy="259045"/>
    <xdr:sp macro="" textlink="">
      <xdr:nvSpPr>
        <xdr:cNvPr id="255" name="【福祉施設】&#10;一人当たり面積最大値テキスト"/>
        <xdr:cNvSpPr txBox="1"/>
      </xdr:nvSpPr>
      <xdr:spPr>
        <a:xfrm>
          <a:off x="10566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0.152</a:t>
          </a:r>
          <a:endParaRPr kumimoji="1" lang="ja-JP" altLang="en-US" sz="1000" b="1">
            <a:latin typeface="ＭＳ Ｐゴシック"/>
          </a:endParaRPr>
        </a:p>
      </xdr:txBody>
    </xdr:sp>
    <xdr:clientData/>
  </xdr:oneCellAnchor>
  <xdr:twoCellAnchor>
    <xdr:from>
      <xdr:col>15</xdr:col>
      <xdr:colOff>92075</xdr:colOff>
      <xdr:row>77</xdr:row>
      <xdr:rowOff>57150</xdr:rowOff>
    </xdr:from>
    <xdr:to>
      <xdr:col>15</xdr:col>
      <xdr:colOff>269875</xdr:colOff>
      <xdr:row>77</xdr:row>
      <xdr:rowOff>57150</xdr:rowOff>
    </xdr:to>
    <xdr:cxnSp macro="">
      <xdr:nvCxnSpPr>
        <xdr:cNvPr id="256" name="直線コネクタ 255"/>
        <xdr:cNvCxnSpPr/>
      </xdr:nvCxnSpPr>
      <xdr:spPr>
        <a:xfrm>
          <a:off x="10388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148063</xdr:rowOff>
    </xdr:from>
    <xdr:ext cx="469744" cy="259045"/>
    <xdr:sp macro="" textlink="">
      <xdr:nvSpPr>
        <xdr:cNvPr id="257" name="【福祉施設】&#10;一人当たり面積平均値テキスト"/>
        <xdr:cNvSpPr txBox="1"/>
      </xdr:nvSpPr>
      <xdr:spPr>
        <a:xfrm>
          <a:off x="10566400" y="140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169636</xdr:rowOff>
    </xdr:from>
    <xdr:to>
      <xdr:col>15</xdr:col>
      <xdr:colOff>231775</xdr:colOff>
      <xdr:row>82</xdr:row>
      <xdr:rowOff>99786</xdr:rowOff>
    </xdr:to>
    <xdr:sp macro="" textlink="">
      <xdr:nvSpPr>
        <xdr:cNvPr id="258" name="フローチャート : 判断 257"/>
        <xdr:cNvSpPr/>
      </xdr:nvSpPr>
      <xdr:spPr>
        <a:xfrm>
          <a:off x="10426700" y="140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107043</xdr:rowOff>
    </xdr:from>
    <xdr:to>
      <xdr:col>14</xdr:col>
      <xdr:colOff>79375</xdr:colOff>
      <xdr:row>83</xdr:row>
      <xdr:rowOff>37193</xdr:rowOff>
    </xdr:to>
    <xdr:sp macro="" textlink="">
      <xdr:nvSpPr>
        <xdr:cNvPr id="259" name="フローチャート : 判断 258"/>
        <xdr:cNvSpPr/>
      </xdr:nvSpPr>
      <xdr:spPr>
        <a:xfrm>
          <a:off x="9588500" y="1416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53720</xdr:rowOff>
    </xdr:from>
    <xdr:ext cx="469744" cy="259045"/>
    <xdr:sp macro="" textlink="">
      <xdr:nvSpPr>
        <xdr:cNvPr id="260" name="n_1aveValue【福祉施設】&#10;一人当たり面積"/>
        <xdr:cNvSpPr txBox="1"/>
      </xdr:nvSpPr>
      <xdr:spPr>
        <a:xfrm>
          <a:off x="93917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153307</xdr:rowOff>
    </xdr:from>
    <xdr:to>
      <xdr:col>14</xdr:col>
      <xdr:colOff>79375</xdr:colOff>
      <xdr:row>84</xdr:row>
      <xdr:rowOff>83457</xdr:rowOff>
    </xdr:to>
    <xdr:sp macro="" textlink="">
      <xdr:nvSpPr>
        <xdr:cNvPr id="266" name="円/楕円 265"/>
        <xdr:cNvSpPr/>
      </xdr:nvSpPr>
      <xdr:spPr>
        <a:xfrm>
          <a:off x="9588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74584</xdr:rowOff>
    </xdr:from>
    <xdr:ext cx="469744" cy="259045"/>
    <xdr:sp macro="" textlink="">
      <xdr:nvSpPr>
        <xdr:cNvPr id="267" name="n_1mainValue【福祉施設】&#10;一人当たり面積"/>
        <xdr:cNvSpPr txBox="1"/>
      </xdr:nvSpPr>
      <xdr:spPr>
        <a:xfrm>
          <a:off x="9391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0" name="テキスト ボックス 27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2" name="テキスト ボックス 2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4" name="テキスト ボックス 2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6" name="テキスト ボックス 2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140208</xdr:rowOff>
    </xdr:from>
    <xdr:to>
      <xdr:col>6</xdr:col>
      <xdr:colOff>510540</xdr:colOff>
      <xdr:row>107</xdr:row>
      <xdr:rowOff>103632</xdr:rowOff>
    </xdr:to>
    <xdr:cxnSp macro="">
      <xdr:nvCxnSpPr>
        <xdr:cNvPr id="290" name="直線コネクタ 289"/>
        <xdr:cNvCxnSpPr/>
      </xdr:nvCxnSpPr>
      <xdr:spPr>
        <a:xfrm flipV="1">
          <a:off x="4634865" y="17285208"/>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107459</xdr:rowOff>
    </xdr:from>
    <xdr:ext cx="405111" cy="259045"/>
    <xdr:sp macro="" textlink="">
      <xdr:nvSpPr>
        <xdr:cNvPr id="291" name="【市民会館】&#10;有形固定資産減価償却率最小値テキスト"/>
        <xdr:cNvSpPr txBox="1"/>
      </xdr:nvSpPr>
      <xdr:spPr>
        <a:xfrm>
          <a:off x="4724400" y="1845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6</xdr:col>
      <xdr:colOff>422275</xdr:colOff>
      <xdr:row>107</xdr:row>
      <xdr:rowOff>103632</xdr:rowOff>
    </xdr:from>
    <xdr:to>
      <xdr:col>6</xdr:col>
      <xdr:colOff>600075</xdr:colOff>
      <xdr:row>107</xdr:row>
      <xdr:rowOff>103632</xdr:rowOff>
    </xdr:to>
    <xdr:cxnSp macro="">
      <xdr:nvCxnSpPr>
        <xdr:cNvPr id="292" name="直線コネクタ 291"/>
        <xdr:cNvCxnSpPr/>
      </xdr:nvCxnSpPr>
      <xdr:spPr>
        <a:xfrm>
          <a:off x="4546600" y="1844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86885</xdr:rowOff>
    </xdr:from>
    <xdr:ext cx="405111" cy="259045"/>
    <xdr:sp macro="" textlink="">
      <xdr:nvSpPr>
        <xdr:cNvPr id="293" name="【市民会館】&#10;有形固定資産減価償却率最大値テキスト"/>
        <xdr:cNvSpPr txBox="1"/>
      </xdr:nvSpPr>
      <xdr:spPr>
        <a:xfrm>
          <a:off x="47244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100</xdr:row>
      <xdr:rowOff>140208</xdr:rowOff>
    </xdr:from>
    <xdr:to>
      <xdr:col>6</xdr:col>
      <xdr:colOff>600075</xdr:colOff>
      <xdr:row>100</xdr:row>
      <xdr:rowOff>140208</xdr:rowOff>
    </xdr:to>
    <xdr:cxnSp macro="">
      <xdr:nvCxnSpPr>
        <xdr:cNvPr id="294" name="直線コネクタ 293"/>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95"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6" name="フローチャート : 判断 295"/>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297" name="フローチャート : 判断 296"/>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298"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123698</xdr:rowOff>
    </xdr:from>
    <xdr:to>
      <xdr:col>5</xdr:col>
      <xdr:colOff>409575</xdr:colOff>
      <xdr:row>104</xdr:row>
      <xdr:rowOff>53848</xdr:rowOff>
    </xdr:to>
    <xdr:sp macro="" textlink="">
      <xdr:nvSpPr>
        <xdr:cNvPr id="304" name="円/楕円 303"/>
        <xdr:cNvSpPr/>
      </xdr:nvSpPr>
      <xdr:spPr>
        <a:xfrm>
          <a:off x="3746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44975</xdr:rowOff>
    </xdr:from>
    <xdr:ext cx="405111" cy="259045"/>
    <xdr:sp macro="" textlink="">
      <xdr:nvSpPr>
        <xdr:cNvPr id="305" name="n_1mainValue【市民会館】&#10;有形固定資産減価償却率"/>
        <xdr:cNvSpPr txBox="1"/>
      </xdr:nvSpPr>
      <xdr:spPr>
        <a:xfrm>
          <a:off x="3582043" y="1787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60961</xdr:rowOff>
    </xdr:from>
    <xdr:to>
      <xdr:col>15</xdr:col>
      <xdr:colOff>180340</xdr:colOff>
      <xdr:row>107</xdr:row>
      <xdr:rowOff>129539</xdr:rowOff>
    </xdr:to>
    <xdr:cxnSp macro="">
      <xdr:nvCxnSpPr>
        <xdr:cNvPr id="329" name="直線コネクタ 328"/>
        <xdr:cNvCxnSpPr/>
      </xdr:nvCxnSpPr>
      <xdr:spPr>
        <a:xfrm flipV="1">
          <a:off x="10476865" y="173774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330"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331" name="直線コネクタ 330"/>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7638</xdr:rowOff>
    </xdr:from>
    <xdr:ext cx="469744" cy="259045"/>
    <xdr:sp macro="" textlink="">
      <xdr:nvSpPr>
        <xdr:cNvPr id="332" name="【市民会館】&#10;一人当たり面積最大値テキスト"/>
        <xdr:cNvSpPr txBox="1"/>
      </xdr:nvSpPr>
      <xdr:spPr>
        <a:xfrm>
          <a:off x="10566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101</xdr:row>
      <xdr:rowOff>60961</xdr:rowOff>
    </xdr:from>
    <xdr:to>
      <xdr:col>15</xdr:col>
      <xdr:colOff>269875</xdr:colOff>
      <xdr:row>101</xdr:row>
      <xdr:rowOff>60961</xdr:rowOff>
    </xdr:to>
    <xdr:cxnSp macro="">
      <xdr:nvCxnSpPr>
        <xdr:cNvPr id="333" name="直線コネクタ 332"/>
        <xdr:cNvCxnSpPr/>
      </xdr:nvCxnSpPr>
      <xdr:spPr>
        <a:xfrm>
          <a:off x="10388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30497</xdr:rowOff>
    </xdr:from>
    <xdr:ext cx="469744" cy="259045"/>
    <xdr:sp macro="" textlink="">
      <xdr:nvSpPr>
        <xdr:cNvPr id="334" name="【市民会館】&#10;一人当たり面積平均値テキスト"/>
        <xdr:cNvSpPr txBox="1"/>
      </xdr:nvSpPr>
      <xdr:spPr>
        <a:xfrm>
          <a:off x="105664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52070</xdr:rowOff>
    </xdr:from>
    <xdr:to>
      <xdr:col>15</xdr:col>
      <xdr:colOff>231775</xdr:colOff>
      <xdr:row>105</xdr:row>
      <xdr:rowOff>153670</xdr:rowOff>
    </xdr:to>
    <xdr:sp macro="" textlink="">
      <xdr:nvSpPr>
        <xdr:cNvPr id="335" name="フローチャート : 判断 33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143511</xdr:rowOff>
    </xdr:from>
    <xdr:to>
      <xdr:col>14</xdr:col>
      <xdr:colOff>79375</xdr:colOff>
      <xdr:row>106</xdr:row>
      <xdr:rowOff>73661</xdr:rowOff>
    </xdr:to>
    <xdr:sp macro="" textlink="">
      <xdr:nvSpPr>
        <xdr:cNvPr id="336" name="フローチャート : 判断 33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90188</xdr:rowOff>
    </xdr:from>
    <xdr:ext cx="469744" cy="259045"/>
    <xdr:sp macro="" textlink="">
      <xdr:nvSpPr>
        <xdr:cNvPr id="337"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48261</xdr:rowOff>
    </xdr:from>
    <xdr:to>
      <xdr:col>14</xdr:col>
      <xdr:colOff>79375</xdr:colOff>
      <xdr:row>107</xdr:row>
      <xdr:rowOff>149861</xdr:rowOff>
    </xdr:to>
    <xdr:sp macro="" textlink="">
      <xdr:nvSpPr>
        <xdr:cNvPr id="343" name="円/楕円 342"/>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140988</xdr:rowOff>
    </xdr:from>
    <xdr:ext cx="469744" cy="259045"/>
    <xdr:sp macro="" textlink="">
      <xdr:nvSpPr>
        <xdr:cNvPr id="344"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1" name="テキスト ボックス 3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2" name="直線コネクタ 3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3" name="テキスト ボックス 3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4" name="直線コネクタ 3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5" name="テキスト ボックス 3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6" name="直線コネクタ 3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7" name="テキスト ボックス 3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8" name="直線コネクタ 3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9" name="テキスト ボックス 3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63</xdr:row>
      <xdr:rowOff>114300</xdr:rowOff>
    </xdr:to>
    <xdr:cxnSp macro="">
      <xdr:nvCxnSpPr>
        <xdr:cNvPr id="383" name="直線コネクタ 382"/>
        <xdr:cNvCxnSpPr/>
      </xdr:nvCxnSpPr>
      <xdr:spPr>
        <a:xfrm flipV="1">
          <a:off x="16318864" y="969264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118127</xdr:rowOff>
    </xdr:from>
    <xdr:ext cx="405111" cy="259045"/>
    <xdr:sp macro="" textlink="">
      <xdr:nvSpPr>
        <xdr:cNvPr id="384" name="【保健センター・保健所】&#10;有形固定資産減価償却率最小値テキスト"/>
        <xdr:cNvSpPr txBox="1"/>
      </xdr:nvSpPr>
      <xdr:spPr>
        <a:xfrm>
          <a:off x="16408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63</xdr:row>
      <xdr:rowOff>114300</xdr:rowOff>
    </xdr:from>
    <xdr:to>
      <xdr:col>23</xdr:col>
      <xdr:colOff>606425</xdr:colOff>
      <xdr:row>63</xdr:row>
      <xdr:rowOff>114300</xdr:rowOff>
    </xdr:to>
    <xdr:cxnSp macro="">
      <xdr:nvCxnSpPr>
        <xdr:cNvPr id="385" name="直線コネクタ 384"/>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386" name="【保健センター・保健所】&#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87" name="直線コネクタ 38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128795</xdr:rowOff>
    </xdr:from>
    <xdr:ext cx="405111" cy="259045"/>
    <xdr:sp macro="" textlink="">
      <xdr:nvSpPr>
        <xdr:cNvPr id="388" name="【保健センター・保健所】&#10;有形固定資産減価償却率平均値テキスト"/>
        <xdr:cNvSpPr txBox="1"/>
      </xdr:nvSpPr>
      <xdr:spPr>
        <a:xfrm>
          <a:off x="164084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150368</xdr:rowOff>
    </xdr:from>
    <xdr:to>
      <xdr:col>23</xdr:col>
      <xdr:colOff>568325</xdr:colOff>
      <xdr:row>61</xdr:row>
      <xdr:rowOff>80518</xdr:rowOff>
    </xdr:to>
    <xdr:sp macro="" textlink="">
      <xdr:nvSpPr>
        <xdr:cNvPr id="389" name="フローチャート : 判断 388"/>
        <xdr:cNvSpPr/>
      </xdr:nvSpPr>
      <xdr:spPr>
        <a:xfrm>
          <a:off x="16268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122936</xdr:rowOff>
    </xdr:from>
    <xdr:to>
      <xdr:col>22</xdr:col>
      <xdr:colOff>415925</xdr:colOff>
      <xdr:row>61</xdr:row>
      <xdr:rowOff>53086</xdr:rowOff>
    </xdr:to>
    <xdr:sp macro="" textlink="">
      <xdr:nvSpPr>
        <xdr:cNvPr id="390" name="フローチャート : 判断 389"/>
        <xdr:cNvSpPr/>
      </xdr:nvSpPr>
      <xdr:spPr>
        <a:xfrm>
          <a:off x="15430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44213</xdr:rowOff>
    </xdr:from>
    <xdr:ext cx="405111" cy="259045"/>
    <xdr:sp macro="" textlink="">
      <xdr:nvSpPr>
        <xdr:cNvPr id="391" name="n_1aveValue【保健センター・保健所】&#10;有形固定資産減価償却率"/>
        <xdr:cNvSpPr txBox="1"/>
      </xdr:nvSpPr>
      <xdr:spPr>
        <a:xfrm>
          <a:off x="15266043"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143510</xdr:rowOff>
    </xdr:from>
    <xdr:to>
      <xdr:col>22</xdr:col>
      <xdr:colOff>415925</xdr:colOff>
      <xdr:row>58</xdr:row>
      <xdr:rowOff>73660</xdr:rowOff>
    </xdr:to>
    <xdr:sp macro="" textlink="">
      <xdr:nvSpPr>
        <xdr:cNvPr id="397" name="円/楕円 396"/>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90187</xdr:rowOff>
    </xdr:from>
    <xdr:ext cx="405111" cy="259045"/>
    <xdr:sp macro="" textlink="">
      <xdr:nvSpPr>
        <xdr:cNvPr id="398" name="n_1mainValue【保健センター・保健所】&#10;有形固定資産減価償却率"/>
        <xdr:cNvSpPr txBox="1"/>
      </xdr:nvSpPr>
      <xdr:spPr>
        <a:xfrm>
          <a:off x="15266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62</xdr:row>
      <xdr:rowOff>152400</xdr:rowOff>
    </xdr:to>
    <xdr:cxnSp macro="">
      <xdr:nvCxnSpPr>
        <xdr:cNvPr id="422" name="直線コネクタ 421"/>
        <xdr:cNvCxnSpPr/>
      </xdr:nvCxnSpPr>
      <xdr:spPr>
        <a:xfrm flipV="1">
          <a:off x="22160864" y="9639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23" name="【保健センター・保健所】&#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24" name="直線コネクタ 423"/>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425"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426" name="直線コネクタ 42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156227</xdr:rowOff>
    </xdr:from>
    <xdr:ext cx="469744" cy="259045"/>
    <xdr:sp macro="" textlink="">
      <xdr:nvSpPr>
        <xdr:cNvPr id="427" name="【保健センター・保健所】&#10;一人当たり面積平均値テキスト"/>
        <xdr:cNvSpPr txBox="1"/>
      </xdr:nvSpPr>
      <xdr:spPr>
        <a:xfrm>
          <a:off x="22250400" y="1027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xdr:rowOff>
    </xdr:from>
    <xdr:to>
      <xdr:col>32</xdr:col>
      <xdr:colOff>238125</xdr:colOff>
      <xdr:row>60</xdr:row>
      <xdr:rowOff>107950</xdr:rowOff>
    </xdr:to>
    <xdr:sp macro="" textlink="">
      <xdr:nvSpPr>
        <xdr:cNvPr id="428" name="フローチャート : 判断 427"/>
        <xdr:cNvSpPr/>
      </xdr:nvSpPr>
      <xdr:spPr>
        <a:xfrm>
          <a:off x="22110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29" name="フローチャート : 判断 428"/>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30"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63500</xdr:rowOff>
    </xdr:from>
    <xdr:to>
      <xdr:col>31</xdr:col>
      <xdr:colOff>85725</xdr:colOff>
      <xdr:row>63</xdr:row>
      <xdr:rowOff>165100</xdr:rowOff>
    </xdr:to>
    <xdr:sp macro="" textlink="">
      <xdr:nvSpPr>
        <xdr:cNvPr id="436" name="円/楕円 435"/>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156227</xdr:rowOff>
    </xdr:from>
    <xdr:ext cx="469744" cy="259045"/>
    <xdr:sp macro="" textlink="">
      <xdr:nvSpPr>
        <xdr:cNvPr id="437" name="n_1mainValue【保健センター・保健所】&#10;一人当たり面積"/>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9" name="直線コネクタ 44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0" name="テキスト ボックス 44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1" name="直線コネクタ 45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2" name="テキスト ボックス 45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3" name="直線コネクタ 45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4" name="テキスト ボックス 45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5" name="直線コネクタ 45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6" name="テキスト ボックス 45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xdr:rowOff>
    </xdr:from>
    <xdr:to>
      <xdr:col>23</xdr:col>
      <xdr:colOff>516889</xdr:colOff>
      <xdr:row>85</xdr:row>
      <xdr:rowOff>67818</xdr:rowOff>
    </xdr:to>
    <xdr:cxnSp macro="">
      <xdr:nvCxnSpPr>
        <xdr:cNvPr id="460" name="直線コネクタ 459"/>
        <xdr:cNvCxnSpPr/>
      </xdr:nvCxnSpPr>
      <xdr:spPr>
        <a:xfrm flipV="1">
          <a:off x="16318864" y="133746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71645</xdr:rowOff>
    </xdr:from>
    <xdr:ext cx="405111" cy="259045"/>
    <xdr:sp macro="" textlink="">
      <xdr:nvSpPr>
        <xdr:cNvPr id="461" name="【消防施設】&#10;有形固定資産減価償却率最小値テキスト"/>
        <xdr:cNvSpPr txBox="1"/>
      </xdr:nvSpPr>
      <xdr:spPr>
        <a:xfrm>
          <a:off x="16408400" y="1464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85</xdr:row>
      <xdr:rowOff>67818</xdr:rowOff>
    </xdr:from>
    <xdr:to>
      <xdr:col>23</xdr:col>
      <xdr:colOff>606425</xdr:colOff>
      <xdr:row>85</xdr:row>
      <xdr:rowOff>67818</xdr:rowOff>
    </xdr:to>
    <xdr:cxnSp macro="">
      <xdr:nvCxnSpPr>
        <xdr:cNvPr id="462" name="直線コネクタ 461"/>
        <xdr:cNvCxnSpPr/>
      </xdr:nvCxnSpPr>
      <xdr:spPr>
        <a:xfrm>
          <a:off x="16230600" y="146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119651</xdr:rowOff>
    </xdr:from>
    <xdr:ext cx="405111" cy="259045"/>
    <xdr:sp macro="" textlink="">
      <xdr:nvSpPr>
        <xdr:cNvPr id="463" name="【消防施設】&#10;有形固定資産減価償却率最大値テキスト"/>
        <xdr:cNvSpPr txBox="1"/>
      </xdr:nvSpPr>
      <xdr:spPr>
        <a:xfrm>
          <a:off x="164084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78</xdr:row>
      <xdr:rowOff>1524</xdr:rowOff>
    </xdr:from>
    <xdr:to>
      <xdr:col>23</xdr:col>
      <xdr:colOff>606425</xdr:colOff>
      <xdr:row>78</xdr:row>
      <xdr:rowOff>1524</xdr:rowOff>
    </xdr:to>
    <xdr:cxnSp macro="">
      <xdr:nvCxnSpPr>
        <xdr:cNvPr id="464" name="直線コネクタ 463"/>
        <xdr:cNvCxnSpPr/>
      </xdr:nvCxnSpPr>
      <xdr:spPr>
        <a:xfrm>
          <a:off x="16230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134890</xdr:rowOff>
    </xdr:from>
    <xdr:ext cx="405111" cy="259045"/>
    <xdr:sp macro="" textlink="">
      <xdr:nvSpPr>
        <xdr:cNvPr id="465" name="【消防施設】&#10;有形固定資産減価償却率平均値テキスト"/>
        <xdr:cNvSpPr txBox="1"/>
      </xdr:nvSpPr>
      <xdr:spPr>
        <a:xfrm>
          <a:off x="16408400" y="13850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156463</xdr:rowOff>
    </xdr:from>
    <xdr:to>
      <xdr:col>23</xdr:col>
      <xdr:colOff>568325</xdr:colOff>
      <xdr:row>81</xdr:row>
      <xdr:rowOff>86613</xdr:rowOff>
    </xdr:to>
    <xdr:sp macro="" textlink="">
      <xdr:nvSpPr>
        <xdr:cNvPr id="466" name="フローチャート : 判断 465"/>
        <xdr:cNvSpPr/>
      </xdr:nvSpPr>
      <xdr:spPr>
        <a:xfrm>
          <a:off x="162687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7874</xdr:rowOff>
    </xdr:from>
    <xdr:to>
      <xdr:col>22</xdr:col>
      <xdr:colOff>415925</xdr:colOff>
      <xdr:row>81</xdr:row>
      <xdr:rowOff>109474</xdr:rowOff>
    </xdr:to>
    <xdr:sp macro="" textlink="">
      <xdr:nvSpPr>
        <xdr:cNvPr id="467" name="フローチャート : 判断 466"/>
        <xdr:cNvSpPr/>
      </xdr:nvSpPr>
      <xdr:spPr>
        <a:xfrm>
          <a:off x="15430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126001</xdr:rowOff>
    </xdr:from>
    <xdr:ext cx="405111" cy="259045"/>
    <xdr:sp macro="" textlink="">
      <xdr:nvSpPr>
        <xdr:cNvPr id="468" name="n_1aveValue【消防施設】&#10;有形固定資産減価償却率"/>
        <xdr:cNvSpPr txBox="1"/>
      </xdr:nvSpPr>
      <xdr:spPr>
        <a:xfrm>
          <a:off x="15266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35306</xdr:rowOff>
    </xdr:from>
    <xdr:to>
      <xdr:col>22</xdr:col>
      <xdr:colOff>415925</xdr:colOff>
      <xdr:row>84</xdr:row>
      <xdr:rowOff>136906</xdr:rowOff>
    </xdr:to>
    <xdr:sp macro="" textlink="">
      <xdr:nvSpPr>
        <xdr:cNvPr id="474" name="円/楕円 473"/>
        <xdr:cNvSpPr/>
      </xdr:nvSpPr>
      <xdr:spPr>
        <a:xfrm>
          <a:off x="15430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128033</xdr:rowOff>
    </xdr:from>
    <xdr:ext cx="405111" cy="259045"/>
    <xdr:sp macro="" textlink="">
      <xdr:nvSpPr>
        <xdr:cNvPr id="475" name="n_1mainValue【消防施設】&#10;有形固定資産減価償却率"/>
        <xdr:cNvSpPr txBox="1"/>
      </xdr:nvSpPr>
      <xdr:spPr>
        <a:xfrm>
          <a:off x="15266043" y="1452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6" name="直線コネクタ 4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7" name="テキスト ボックス 4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8" name="直線コネクタ 4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9" name="テキスト ボックス 4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0" name="直線コネクタ 4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1" name="テキスト ボックス 4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2" name="直線コネクタ 4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3" name="テキスト ボックス 4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4" name="直線コネクタ 4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5" name="テキスト ボックス 4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31750</xdr:rowOff>
    </xdr:from>
    <xdr:to>
      <xdr:col>32</xdr:col>
      <xdr:colOff>186689</xdr:colOff>
      <xdr:row>85</xdr:row>
      <xdr:rowOff>158750</xdr:rowOff>
    </xdr:to>
    <xdr:cxnSp macro="">
      <xdr:nvCxnSpPr>
        <xdr:cNvPr id="499" name="直線コネクタ 498"/>
        <xdr:cNvCxnSpPr/>
      </xdr:nvCxnSpPr>
      <xdr:spPr>
        <a:xfrm flipV="1">
          <a:off x="22160864" y="13233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162577</xdr:rowOff>
    </xdr:from>
    <xdr:ext cx="469744" cy="259045"/>
    <xdr:sp macro="" textlink="">
      <xdr:nvSpPr>
        <xdr:cNvPr id="500" name="【消防施設】&#10;一人当たり面積最小値テキスト"/>
        <xdr:cNvSpPr txBox="1"/>
      </xdr:nvSpPr>
      <xdr:spPr>
        <a:xfrm>
          <a:off x="222504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85</xdr:row>
      <xdr:rowOff>158750</xdr:rowOff>
    </xdr:from>
    <xdr:to>
      <xdr:col>32</xdr:col>
      <xdr:colOff>276225</xdr:colOff>
      <xdr:row>85</xdr:row>
      <xdr:rowOff>158750</xdr:rowOff>
    </xdr:to>
    <xdr:cxnSp macro="">
      <xdr:nvCxnSpPr>
        <xdr:cNvPr id="501" name="直線コネクタ 500"/>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149877</xdr:rowOff>
    </xdr:from>
    <xdr:ext cx="469744" cy="259045"/>
    <xdr:sp macro="" textlink="">
      <xdr:nvSpPr>
        <xdr:cNvPr id="502" name="【消防施設】&#10;一人当たり面積最大値テキスト"/>
        <xdr:cNvSpPr txBox="1"/>
      </xdr:nvSpPr>
      <xdr:spPr>
        <a:xfrm>
          <a:off x="222504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77</xdr:row>
      <xdr:rowOff>31750</xdr:rowOff>
    </xdr:from>
    <xdr:to>
      <xdr:col>32</xdr:col>
      <xdr:colOff>276225</xdr:colOff>
      <xdr:row>77</xdr:row>
      <xdr:rowOff>31750</xdr:rowOff>
    </xdr:to>
    <xdr:cxnSp macro="">
      <xdr:nvCxnSpPr>
        <xdr:cNvPr id="503" name="直線コネクタ 502"/>
        <xdr:cNvCxnSpPr/>
      </xdr:nvCxnSpPr>
      <xdr:spPr>
        <a:xfrm>
          <a:off x="22072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149877</xdr:rowOff>
    </xdr:from>
    <xdr:ext cx="469744" cy="259045"/>
    <xdr:sp macro="" textlink="">
      <xdr:nvSpPr>
        <xdr:cNvPr id="504" name="【消防施設】&#10;一人当たり面積平均値テキスト"/>
        <xdr:cNvSpPr txBox="1"/>
      </xdr:nvSpPr>
      <xdr:spPr>
        <a:xfrm>
          <a:off x="222504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0</xdr:rowOff>
    </xdr:from>
    <xdr:to>
      <xdr:col>32</xdr:col>
      <xdr:colOff>238125</xdr:colOff>
      <xdr:row>82</xdr:row>
      <xdr:rowOff>101600</xdr:rowOff>
    </xdr:to>
    <xdr:sp macro="" textlink="">
      <xdr:nvSpPr>
        <xdr:cNvPr id="505" name="フローチャート : 判断 504"/>
        <xdr:cNvSpPr/>
      </xdr:nvSpPr>
      <xdr:spPr>
        <a:xfrm>
          <a:off x="221107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06" name="フローチャート : 判断 505"/>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507"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101600</xdr:rowOff>
    </xdr:from>
    <xdr:to>
      <xdr:col>31</xdr:col>
      <xdr:colOff>85725</xdr:colOff>
      <xdr:row>81</xdr:row>
      <xdr:rowOff>31750</xdr:rowOff>
    </xdr:to>
    <xdr:sp macro="" textlink="">
      <xdr:nvSpPr>
        <xdr:cNvPr id="513" name="円/楕円 512"/>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48277</xdr:rowOff>
    </xdr:from>
    <xdr:ext cx="469744" cy="259045"/>
    <xdr:sp macro="" textlink="">
      <xdr:nvSpPr>
        <xdr:cNvPr id="514" name="n_1mainValue【消防施設】&#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123825</xdr:rowOff>
    </xdr:from>
    <xdr:to>
      <xdr:col>23</xdr:col>
      <xdr:colOff>516889</xdr:colOff>
      <xdr:row>109</xdr:row>
      <xdr:rowOff>24764</xdr:rowOff>
    </xdr:to>
    <xdr:cxnSp macro="">
      <xdr:nvCxnSpPr>
        <xdr:cNvPr id="539" name="直線コネクタ 538"/>
        <xdr:cNvCxnSpPr/>
      </xdr:nvCxnSpPr>
      <xdr:spPr>
        <a:xfrm flipV="1">
          <a:off x="16318864" y="17611725"/>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0"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1" name="直線コネクタ 540"/>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70502</xdr:rowOff>
    </xdr:from>
    <xdr:ext cx="405111" cy="259045"/>
    <xdr:sp macro="" textlink="">
      <xdr:nvSpPr>
        <xdr:cNvPr id="542" name="【庁舎】&#10;有形固定資産減価償却率最大値テキスト"/>
        <xdr:cNvSpPr txBox="1"/>
      </xdr:nvSpPr>
      <xdr:spPr>
        <a:xfrm>
          <a:off x="16408400" y="1738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428625</xdr:colOff>
      <xdr:row>102</xdr:row>
      <xdr:rowOff>123825</xdr:rowOff>
    </xdr:from>
    <xdr:to>
      <xdr:col>23</xdr:col>
      <xdr:colOff>606425</xdr:colOff>
      <xdr:row>102</xdr:row>
      <xdr:rowOff>123825</xdr:rowOff>
    </xdr:to>
    <xdr:cxnSp macro="">
      <xdr:nvCxnSpPr>
        <xdr:cNvPr id="543" name="直線コネクタ 542"/>
        <xdr:cNvCxnSpPr/>
      </xdr:nvCxnSpPr>
      <xdr:spPr>
        <a:xfrm>
          <a:off x="16230600" y="1761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110507</xdr:rowOff>
    </xdr:from>
    <xdr:ext cx="405111" cy="259045"/>
    <xdr:sp macro="" textlink="">
      <xdr:nvSpPr>
        <xdr:cNvPr id="544" name="【庁舎】&#10;有形固定資産減価償却率平均値テキスト"/>
        <xdr:cNvSpPr txBox="1"/>
      </xdr:nvSpPr>
      <xdr:spPr>
        <a:xfrm>
          <a:off x="16408400" y="1811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132080</xdr:rowOff>
    </xdr:from>
    <xdr:to>
      <xdr:col>23</xdr:col>
      <xdr:colOff>568325</xdr:colOff>
      <xdr:row>106</xdr:row>
      <xdr:rowOff>62230</xdr:rowOff>
    </xdr:to>
    <xdr:sp macro="" textlink="">
      <xdr:nvSpPr>
        <xdr:cNvPr id="545" name="フローチャート : 判断 544"/>
        <xdr:cNvSpPr/>
      </xdr:nvSpPr>
      <xdr:spPr>
        <a:xfrm>
          <a:off x="16268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15875</xdr:rowOff>
    </xdr:from>
    <xdr:to>
      <xdr:col>22</xdr:col>
      <xdr:colOff>415925</xdr:colOff>
      <xdr:row>105</xdr:row>
      <xdr:rowOff>117475</xdr:rowOff>
    </xdr:to>
    <xdr:sp macro="" textlink="">
      <xdr:nvSpPr>
        <xdr:cNvPr id="546" name="フローチャート : 判断 545"/>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108602</xdr:rowOff>
    </xdr:from>
    <xdr:ext cx="405111" cy="259045"/>
    <xdr:sp macro="" textlink="">
      <xdr:nvSpPr>
        <xdr:cNvPr id="547" name="n_1aveValue【庁舎】&#10;有形固定資産減価償却率"/>
        <xdr:cNvSpPr txBox="1"/>
      </xdr:nvSpPr>
      <xdr:spPr>
        <a:xfrm>
          <a:off x="15266043"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42545</xdr:rowOff>
    </xdr:from>
    <xdr:to>
      <xdr:col>22</xdr:col>
      <xdr:colOff>415925</xdr:colOff>
      <xdr:row>101</xdr:row>
      <xdr:rowOff>144145</xdr:rowOff>
    </xdr:to>
    <xdr:sp macro="" textlink="">
      <xdr:nvSpPr>
        <xdr:cNvPr id="553" name="円/楕円 552"/>
        <xdr:cNvSpPr/>
      </xdr:nvSpPr>
      <xdr:spPr>
        <a:xfrm>
          <a:off x="15430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160672</xdr:rowOff>
    </xdr:from>
    <xdr:ext cx="405111" cy="259045"/>
    <xdr:sp macro="" textlink="">
      <xdr:nvSpPr>
        <xdr:cNvPr id="554" name="n_1mainValue【庁舎】&#10;有形固定資産減価償却率"/>
        <xdr:cNvSpPr txBox="1"/>
      </xdr:nvSpPr>
      <xdr:spPr>
        <a:xfrm>
          <a:off x="15266043"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5" name="テキスト ボックス 5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66" name="直線コネクタ 5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67" name="テキスト ボックス 5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0" name="直線コネクタ 56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71" name="テキスト ボックス 57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13336</xdr:rowOff>
    </xdr:from>
    <xdr:to>
      <xdr:col>32</xdr:col>
      <xdr:colOff>186689</xdr:colOff>
      <xdr:row>108</xdr:row>
      <xdr:rowOff>76200</xdr:rowOff>
    </xdr:to>
    <xdr:cxnSp macro="">
      <xdr:nvCxnSpPr>
        <xdr:cNvPr id="575" name="直線コネクタ 574"/>
        <xdr:cNvCxnSpPr/>
      </xdr:nvCxnSpPr>
      <xdr:spPr>
        <a:xfrm flipV="1">
          <a:off x="22160864" y="17329786"/>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76" name="【庁舎】&#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77" name="直線コネクタ 57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131463</xdr:rowOff>
    </xdr:from>
    <xdr:ext cx="469744" cy="259045"/>
    <xdr:sp macro="" textlink="">
      <xdr:nvSpPr>
        <xdr:cNvPr id="578" name="【庁舎】&#10;一人当たり面積最大値テキスト"/>
        <xdr:cNvSpPr txBox="1"/>
      </xdr:nvSpPr>
      <xdr:spPr>
        <a:xfrm>
          <a:off x="222504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0.301</a:t>
          </a:r>
          <a:endParaRPr kumimoji="1" lang="ja-JP" altLang="en-US" sz="1000" b="1">
            <a:latin typeface="ＭＳ Ｐゴシック"/>
          </a:endParaRPr>
        </a:p>
      </xdr:txBody>
    </xdr:sp>
    <xdr:clientData/>
  </xdr:oneCellAnchor>
  <xdr:twoCellAnchor>
    <xdr:from>
      <xdr:col>32</xdr:col>
      <xdr:colOff>98425</xdr:colOff>
      <xdr:row>101</xdr:row>
      <xdr:rowOff>13336</xdr:rowOff>
    </xdr:from>
    <xdr:to>
      <xdr:col>32</xdr:col>
      <xdr:colOff>276225</xdr:colOff>
      <xdr:row>101</xdr:row>
      <xdr:rowOff>13336</xdr:rowOff>
    </xdr:to>
    <xdr:cxnSp macro="">
      <xdr:nvCxnSpPr>
        <xdr:cNvPr id="579" name="直線コネクタ 578"/>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106697</xdr:rowOff>
    </xdr:from>
    <xdr:ext cx="469744" cy="259045"/>
    <xdr:sp macro="" textlink="">
      <xdr:nvSpPr>
        <xdr:cNvPr id="580" name="【庁舎】&#10;一人当たり面積平均値テキスト"/>
        <xdr:cNvSpPr txBox="1"/>
      </xdr:nvSpPr>
      <xdr:spPr>
        <a:xfrm>
          <a:off x="2225040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128270</xdr:rowOff>
    </xdr:from>
    <xdr:to>
      <xdr:col>32</xdr:col>
      <xdr:colOff>238125</xdr:colOff>
      <xdr:row>104</xdr:row>
      <xdr:rowOff>58420</xdr:rowOff>
    </xdr:to>
    <xdr:sp macro="" textlink="">
      <xdr:nvSpPr>
        <xdr:cNvPr id="581" name="フローチャート : 判断 580"/>
        <xdr:cNvSpPr/>
      </xdr:nvSpPr>
      <xdr:spPr>
        <a:xfrm>
          <a:off x="22110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48261</xdr:rowOff>
    </xdr:from>
    <xdr:to>
      <xdr:col>31</xdr:col>
      <xdr:colOff>85725</xdr:colOff>
      <xdr:row>105</xdr:row>
      <xdr:rowOff>149861</xdr:rowOff>
    </xdr:to>
    <xdr:sp macro="" textlink="">
      <xdr:nvSpPr>
        <xdr:cNvPr id="582" name="フローチャート : 判断 581"/>
        <xdr:cNvSpPr/>
      </xdr:nvSpPr>
      <xdr:spPr>
        <a:xfrm>
          <a:off x="2127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166388</xdr:rowOff>
    </xdr:from>
    <xdr:ext cx="469744" cy="259045"/>
    <xdr:sp macro="" textlink="">
      <xdr:nvSpPr>
        <xdr:cNvPr id="583" name="n_1aveValue【庁舎】&#10;一人当たり面積"/>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13970</xdr:rowOff>
    </xdr:from>
    <xdr:to>
      <xdr:col>31</xdr:col>
      <xdr:colOff>85725</xdr:colOff>
      <xdr:row>107</xdr:row>
      <xdr:rowOff>115570</xdr:rowOff>
    </xdr:to>
    <xdr:sp macro="" textlink="">
      <xdr:nvSpPr>
        <xdr:cNvPr id="589" name="円/楕円 588"/>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106697</xdr:rowOff>
    </xdr:from>
    <xdr:ext cx="469744" cy="259045"/>
    <xdr:sp macro="" textlink="">
      <xdr:nvSpPr>
        <xdr:cNvPr id="590"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上記施設の</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指標のうち、有形固定資産減価償却率を類似団体内平均値と比べた場合、特に大きくかい離が生じている施設は庁舎である。当市の本庁舎については、昭和４１年に建設され、すでに５０年近く経過しており、大変古い施設となっている。また、東日本大震災を機に行われた耐震診断では、耐震性が著しく不足していることが判明したため、新庁舎の建設を</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以降進めている。</a:t>
          </a:r>
          <a:endParaRPr lang="ja-JP" altLang="ja-JP" sz="1400">
            <a:effectLst/>
          </a:endParaRPr>
        </a:p>
        <a:p>
          <a:r>
            <a:rPr kumimoji="1" lang="ja-JP" altLang="ja-JP" sz="1100">
              <a:solidFill>
                <a:schemeClr val="dk1"/>
              </a:solidFill>
              <a:effectLst/>
              <a:latin typeface="+mn-lt"/>
              <a:ea typeface="+mn-ea"/>
              <a:cs typeface="+mn-cs"/>
            </a:rPr>
            <a:t>　また、消防施設について、消防本部が建設から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年超経過しているところであるが、</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較的新しい建物であるため、有形固定資産減価償却率は類似団体内平均値を下回っている。しかしながら、消防本部を除く各分署施設については、老朽化が進んでいるため、建替えを含めた対策が必要となっている。</a:t>
          </a:r>
          <a:endParaRPr lang="ja-JP" altLang="ja-JP" sz="1400">
            <a:effectLst/>
          </a:endParaRPr>
        </a:p>
        <a:p>
          <a:r>
            <a:rPr kumimoji="1" lang="ja-JP" altLang="ja-JP" sz="1100">
              <a:solidFill>
                <a:schemeClr val="dk1"/>
              </a:solidFill>
              <a:effectLst/>
              <a:latin typeface="+mn-lt"/>
              <a:ea typeface="+mn-ea"/>
              <a:cs typeface="+mn-cs"/>
            </a:rPr>
            <a:t>　なお、一人当たりの面積については、図書館や保健センター・保健所</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が、類似団体内平均値を下回っている結果となっているが、今後、人口の減少が予想されるため、更新の際は、人口減などの社会変動要因を考慮に含めた適正配置に努めたい。</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144,696
142,132
138.37
51,546,382
47,213,853
3,668,618
30,103,692
35,508,985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近年は横ばいに推移しており、埼玉県平均と比較すると同水準であり、類似団体平均と比較すると上回っている状況である。</a:t>
          </a:r>
          <a:endParaRPr kumimoji="1" lang="en-US" altLang="ja-JP" sz="1200">
            <a:latin typeface="ＭＳ Ｐゴシック"/>
          </a:endParaRPr>
        </a:p>
        <a:p>
          <a:r>
            <a:rPr kumimoji="1" lang="ja-JP" altLang="en-US" sz="1200">
              <a:latin typeface="ＭＳ Ｐゴシック"/>
            </a:rPr>
            <a:t>　基準財政需要額においては、合併特例債の償還に伴う公債費の増（前年度</a:t>
          </a:r>
          <a:r>
            <a:rPr kumimoji="1" lang="en-US" altLang="ja-JP" sz="1200">
              <a:latin typeface="ＭＳ Ｐゴシック"/>
            </a:rPr>
            <a:t>+217,251</a:t>
          </a:r>
          <a:r>
            <a:rPr kumimoji="1" lang="ja-JP" altLang="en-US" sz="1200">
              <a:latin typeface="ＭＳ Ｐゴシック"/>
            </a:rPr>
            <a:t>千円）、また、基準財政収入額においても、地方消費税交付金の増（</a:t>
          </a:r>
          <a:r>
            <a:rPr kumimoji="1" lang="en-US" altLang="ja-JP" sz="1200">
              <a:latin typeface="ＭＳ Ｐゴシック"/>
            </a:rPr>
            <a:t>+159,175</a:t>
          </a:r>
          <a:r>
            <a:rPr kumimoji="1" lang="ja-JP" altLang="en-US" sz="1200">
              <a:latin typeface="ＭＳ Ｐゴシック"/>
            </a:rPr>
            <a:t>千円）などにより、増加傾向にある。以上を鑑みた結果、財政力指数は前年度と比較すると横ばいに推移していると分析できる。</a:t>
          </a:r>
          <a:endParaRPr kumimoji="1" lang="en-US" altLang="ja-JP" sz="12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今後については、</a:t>
          </a:r>
          <a:r>
            <a:rPr lang="ja-JP" altLang="ja-JP" sz="1200" b="0" i="0" baseline="0">
              <a:solidFill>
                <a:schemeClr val="dk1"/>
              </a:solidFill>
              <a:effectLst/>
              <a:latin typeface="+mn-lt"/>
              <a:ea typeface="+mn-ea"/>
              <a:cs typeface="+mn-cs"/>
            </a:rPr>
            <a:t>徴収業務の強化や多様な自主財源の確保策を講じ、財政力指数に注視しながら健全な財政運営を図っていく。</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25400</xdr:rowOff>
    </xdr:to>
    <xdr:cxnSp macro="">
      <xdr:nvCxnSpPr>
        <xdr:cNvPr id="70" name="直線コネクタ 69"/>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59872</xdr:rowOff>
    </xdr:to>
    <xdr:cxnSp macro="">
      <xdr:nvCxnSpPr>
        <xdr:cNvPr id="76" name="直線コネクタ 75"/>
        <xdr:cNvCxnSpPr/>
      </xdr:nvCxnSpPr>
      <xdr:spPr>
        <a:xfrm flipV="1">
          <a:off x="2336800" y="720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9" name="直線コネクタ 78"/>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3" name="円/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経常収支比率に係る歳入については、地方税の市町村民税が増（</a:t>
          </a:r>
          <a:r>
            <a:rPr kumimoji="1" lang="ja-JP" altLang="ja-JP" sz="1100">
              <a:solidFill>
                <a:schemeClr val="dk1"/>
              </a:solidFill>
              <a:effectLst/>
              <a:latin typeface="+mn-lt"/>
              <a:ea typeface="+mn-ea"/>
              <a:cs typeface="+mn-cs"/>
            </a:rPr>
            <a:t>前年度比</a:t>
          </a:r>
          <a:r>
            <a:rPr kumimoji="1" lang="en-US" altLang="ja-JP" sz="1300">
              <a:latin typeface="ＭＳ Ｐゴシック"/>
            </a:rPr>
            <a:t>+586,988</a:t>
          </a:r>
          <a:r>
            <a:rPr kumimoji="1" lang="ja-JP" altLang="en-US" sz="1300">
              <a:latin typeface="ＭＳ Ｐゴシック"/>
            </a:rPr>
            <a:t>千円）となった一方、地方交付税の普通交付税が、合併の優遇措置の一部縮減等の影響による減（▲</a:t>
          </a:r>
          <a:r>
            <a:rPr kumimoji="1" lang="en-US" altLang="ja-JP" sz="1300">
              <a:latin typeface="ＭＳ Ｐゴシック"/>
            </a:rPr>
            <a:t>619,614</a:t>
          </a:r>
          <a:r>
            <a:rPr kumimoji="1" lang="ja-JP" altLang="en-US" sz="1300">
              <a:latin typeface="ＭＳ Ｐゴシック"/>
            </a:rPr>
            <a:t>千円）となっており、全体としては前年度と比べ減少となっている。歳出については、扶助費の高齢者介護手当支給事業（市単独）の終了による減（▲</a:t>
          </a:r>
          <a:r>
            <a:rPr kumimoji="1" lang="en-US" altLang="ja-JP" sz="1300">
              <a:latin typeface="ＭＳ Ｐゴシック"/>
            </a:rPr>
            <a:t>18,120</a:t>
          </a:r>
          <a:r>
            <a:rPr kumimoji="1" lang="ja-JP" altLang="en-US" sz="1300">
              <a:latin typeface="ＭＳ Ｐゴシック"/>
            </a:rPr>
            <a:t>千円）などにより、全体としては前年度と比べ減少となっている。</a:t>
          </a:r>
          <a:endParaRPr kumimoji="1" lang="en-US" altLang="ja-JP" sz="1300">
            <a:latin typeface="ＭＳ Ｐゴシック"/>
          </a:endParaRPr>
        </a:p>
        <a:p>
          <a:r>
            <a:rPr kumimoji="1" lang="ja-JP" altLang="en-US" sz="1300">
              <a:latin typeface="ＭＳ Ｐゴシック"/>
            </a:rPr>
            <a:t>　これらの結果として、経常収支比率は微増となった。今後も引き続き、効果的・効率的な財政運営をし、財政の硬直化を招かないように努めたい。</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143764</xdr:rowOff>
    </xdr:from>
    <xdr:to>
      <xdr:col>7</xdr:col>
      <xdr:colOff>152400</xdr:colOff>
      <xdr:row>59</xdr:row>
      <xdr:rowOff>158242</xdr:rowOff>
    </xdr:to>
    <xdr:cxnSp macro="">
      <xdr:nvCxnSpPr>
        <xdr:cNvPr id="131" name="直線コネクタ 130"/>
        <xdr:cNvCxnSpPr/>
      </xdr:nvCxnSpPr>
      <xdr:spPr>
        <a:xfrm>
          <a:off x="4114800" y="1025931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143764</xdr:rowOff>
    </xdr:from>
    <xdr:to>
      <xdr:col>6</xdr:col>
      <xdr:colOff>0</xdr:colOff>
      <xdr:row>60</xdr:row>
      <xdr:rowOff>150876</xdr:rowOff>
    </xdr:to>
    <xdr:cxnSp macro="">
      <xdr:nvCxnSpPr>
        <xdr:cNvPr id="134" name="直線コネクタ 133"/>
        <xdr:cNvCxnSpPr/>
      </xdr:nvCxnSpPr>
      <xdr:spPr>
        <a:xfrm flipV="1">
          <a:off x="3225800" y="1025931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30226</xdr:rowOff>
    </xdr:from>
    <xdr:to>
      <xdr:col>4</xdr:col>
      <xdr:colOff>482600</xdr:colOff>
      <xdr:row>60</xdr:row>
      <xdr:rowOff>150876</xdr:rowOff>
    </xdr:to>
    <xdr:cxnSp macro="">
      <xdr:nvCxnSpPr>
        <xdr:cNvPr id="137" name="直線コネクタ 136"/>
        <xdr:cNvCxnSpPr/>
      </xdr:nvCxnSpPr>
      <xdr:spPr>
        <a:xfrm>
          <a:off x="2336800" y="103172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30226</xdr:rowOff>
    </xdr:from>
    <xdr:to>
      <xdr:col>3</xdr:col>
      <xdr:colOff>279400</xdr:colOff>
      <xdr:row>60</xdr:row>
      <xdr:rowOff>64008</xdr:rowOff>
    </xdr:to>
    <xdr:cxnSp macro="">
      <xdr:nvCxnSpPr>
        <xdr:cNvPr id="140" name="直線コネクタ 139"/>
        <xdr:cNvCxnSpPr/>
      </xdr:nvCxnSpPr>
      <xdr:spPr>
        <a:xfrm flipV="1">
          <a:off x="1447800" y="103172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107442</xdr:rowOff>
    </xdr:from>
    <xdr:to>
      <xdr:col>7</xdr:col>
      <xdr:colOff>203200</xdr:colOff>
      <xdr:row>60</xdr:row>
      <xdr:rowOff>37592</xdr:rowOff>
    </xdr:to>
    <xdr:sp macro="" textlink="">
      <xdr:nvSpPr>
        <xdr:cNvPr id="150" name="円/楕円 149"/>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28719</xdr:rowOff>
    </xdr:from>
    <xdr:ext cx="762000" cy="259045"/>
    <xdr:sp macro="" textlink="">
      <xdr:nvSpPr>
        <xdr:cNvPr id="151" name="財政構造の弾力性該当値テキスト"/>
        <xdr:cNvSpPr txBox="1"/>
      </xdr:nvSpPr>
      <xdr:spPr>
        <a:xfrm>
          <a:off x="5041900" y="101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92964</xdr:rowOff>
    </xdr:from>
    <xdr:to>
      <xdr:col>6</xdr:col>
      <xdr:colOff>50800</xdr:colOff>
      <xdr:row>60</xdr:row>
      <xdr:rowOff>23114</xdr:rowOff>
    </xdr:to>
    <xdr:sp macro="" textlink="">
      <xdr:nvSpPr>
        <xdr:cNvPr id="152" name="円/楕円 151"/>
        <xdr:cNvSpPr/>
      </xdr:nvSpPr>
      <xdr:spPr>
        <a:xfrm>
          <a:off x="4064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33291</xdr:rowOff>
    </xdr:from>
    <xdr:ext cx="736600" cy="259045"/>
    <xdr:sp macro="" textlink="">
      <xdr:nvSpPr>
        <xdr:cNvPr id="153" name="テキスト ボックス 152"/>
        <xdr:cNvSpPr txBox="1"/>
      </xdr:nvSpPr>
      <xdr:spPr>
        <a:xfrm>
          <a:off x="3733800" y="997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100076</xdr:rowOff>
    </xdr:from>
    <xdr:to>
      <xdr:col>4</xdr:col>
      <xdr:colOff>533400</xdr:colOff>
      <xdr:row>61</xdr:row>
      <xdr:rowOff>30226</xdr:rowOff>
    </xdr:to>
    <xdr:sp macro="" textlink="">
      <xdr:nvSpPr>
        <xdr:cNvPr id="154" name="円/楕円 153"/>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40403</xdr:rowOff>
    </xdr:from>
    <xdr:ext cx="762000" cy="259045"/>
    <xdr:sp macro="" textlink="">
      <xdr:nvSpPr>
        <xdr:cNvPr id="155" name="テキスト ボックス 154"/>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150876</xdr:rowOff>
    </xdr:from>
    <xdr:to>
      <xdr:col>3</xdr:col>
      <xdr:colOff>330200</xdr:colOff>
      <xdr:row>60</xdr:row>
      <xdr:rowOff>81026</xdr:rowOff>
    </xdr:to>
    <xdr:sp macro="" textlink="">
      <xdr:nvSpPr>
        <xdr:cNvPr id="156" name="円/楕円 155"/>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91203</xdr:rowOff>
    </xdr:from>
    <xdr:ext cx="762000" cy="259045"/>
    <xdr:sp macro="" textlink="">
      <xdr:nvSpPr>
        <xdr:cNvPr id="157" name="テキスト ボックス 156"/>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13208</xdr:rowOff>
    </xdr:from>
    <xdr:to>
      <xdr:col>2</xdr:col>
      <xdr:colOff>127000</xdr:colOff>
      <xdr:row>60</xdr:row>
      <xdr:rowOff>114808</xdr:rowOff>
    </xdr:to>
    <xdr:sp macro="" textlink="">
      <xdr:nvSpPr>
        <xdr:cNvPr id="158" name="円/楕円 157"/>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124985</xdr:rowOff>
    </xdr:from>
    <xdr:ext cx="762000" cy="259045"/>
    <xdr:sp macro="" textlink="">
      <xdr:nvSpPr>
        <xdr:cNvPr id="159" name="テキスト ボックス 158"/>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全国平均及び類似団体平均を下回るよう推移している。これは、定員管理計画に基づく職員数の適正管理が順調に進み、人件費の削減が図られたことが主な要因としてあげられる。</a:t>
          </a:r>
          <a:endParaRPr kumimoji="1" lang="en-US" altLang="ja-JP" sz="1300">
            <a:latin typeface="ＭＳ Ｐゴシック"/>
          </a:endParaRPr>
        </a:p>
        <a:p>
          <a:r>
            <a:rPr kumimoji="1" lang="ja-JP" altLang="en-US" sz="1300">
              <a:latin typeface="ＭＳ Ｐゴシック"/>
            </a:rPr>
            <a:t>　また、本市において前年度と比較すると当指標は増加しているが、これは物件費に係る委託料の増加（評価替えに係る不動産鑑定評価業務委託や給食調理及び配送業務委託）などが影響している。</a:t>
          </a:r>
          <a:endParaRPr kumimoji="1" lang="en-US" altLang="ja-JP" sz="1300">
            <a:latin typeface="ＭＳ Ｐゴシック"/>
          </a:endParaRPr>
        </a:p>
        <a:p>
          <a:r>
            <a:rPr kumimoji="1" lang="ja-JP" altLang="en-US" sz="1300">
              <a:latin typeface="ＭＳ Ｐゴシック"/>
            </a:rPr>
            <a:t>　今後については、民間でも実施可能な業務を見極め、指定管理者制度の運用の拡大を図るなど、コストの低減策を実施していく。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166421</xdr:rowOff>
    </xdr:from>
    <xdr:to>
      <xdr:col>7</xdr:col>
      <xdr:colOff>152400</xdr:colOff>
      <xdr:row>82</xdr:row>
      <xdr:rowOff>7136</xdr:rowOff>
    </xdr:to>
    <xdr:cxnSp macro="">
      <xdr:nvCxnSpPr>
        <xdr:cNvPr id="194" name="直線コネクタ 193"/>
        <xdr:cNvCxnSpPr/>
      </xdr:nvCxnSpPr>
      <xdr:spPr>
        <a:xfrm>
          <a:off x="4114800" y="14053871"/>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166421</xdr:rowOff>
    </xdr:from>
    <xdr:to>
      <xdr:col>6</xdr:col>
      <xdr:colOff>0</xdr:colOff>
      <xdr:row>82</xdr:row>
      <xdr:rowOff>49324</xdr:rowOff>
    </xdr:to>
    <xdr:cxnSp macro="">
      <xdr:nvCxnSpPr>
        <xdr:cNvPr id="197" name="直線コネクタ 196"/>
        <xdr:cNvCxnSpPr/>
      </xdr:nvCxnSpPr>
      <xdr:spPr>
        <a:xfrm flipV="1">
          <a:off x="3225800" y="14053871"/>
          <a:ext cx="889000" cy="5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9" name="テキスト ボックス 198"/>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141165</xdr:rowOff>
    </xdr:from>
    <xdr:to>
      <xdr:col>4</xdr:col>
      <xdr:colOff>482600</xdr:colOff>
      <xdr:row>82</xdr:row>
      <xdr:rowOff>49324</xdr:rowOff>
    </xdr:to>
    <xdr:cxnSp macro="">
      <xdr:nvCxnSpPr>
        <xdr:cNvPr id="200" name="直線コネクタ 199"/>
        <xdr:cNvCxnSpPr/>
      </xdr:nvCxnSpPr>
      <xdr:spPr>
        <a:xfrm>
          <a:off x="2336800" y="14028615"/>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2" name="テキスト ボックス 201"/>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141165</xdr:rowOff>
    </xdr:from>
    <xdr:to>
      <xdr:col>3</xdr:col>
      <xdr:colOff>279400</xdr:colOff>
      <xdr:row>82</xdr:row>
      <xdr:rowOff>1084</xdr:rowOff>
    </xdr:to>
    <xdr:cxnSp macro="">
      <xdr:nvCxnSpPr>
        <xdr:cNvPr id="203" name="直線コネクタ 202"/>
        <xdr:cNvCxnSpPr/>
      </xdr:nvCxnSpPr>
      <xdr:spPr>
        <a:xfrm flipV="1">
          <a:off x="1447800" y="1402861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5" name="テキスト ボックス 204"/>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7" name="テキスト ボックス 206"/>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127786</xdr:rowOff>
    </xdr:from>
    <xdr:to>
      <xdr:col>7</xdr:col>
      <xdr:colOff>203200</xdr:colOff>
      <xdr:row>82</xdr:row>
      <xdr:rowOff>57936</xdr:rowOff>
    </xdr:to>
    <xdr:sp macro="" textlink="">
      <xdr:nvSpPr>
        <xdr:cNvPr id="213" name="円/楕円 212"/>
        <xdr:cNvSpPr/>
      </xdr:nvSpPr>
      <xdr:spPr>
        <a:xfrm>
          <a:off x="4902200" y="140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144313</xdr:rowOff>
    </xdr:from>
    <xdr:ext cx="762000" cy="259045"/>
    <xdr:sp macro="" textlink="">
      <xdr:nvSpPr>
        <xdr:cNvPr id="214" name="人件費・物件費等の状況該当値テキスト"/>
        <xdr:cNvSpPr txBox="1"/>
      </xdr:nvSpPr>
      <xdr:spPr>
        <a:xfrm>
          <a:off x="5041900" y="138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115621</xdr:rowOff>
    </xdr:from>
    <xdr:to>
      <xdr:col>6</xdr:col>
      <xdr:colOff>50800</xdr:colOff>
      <xdr:row>82</xdr:row>
      <xdr:rowOff>45771</xdr:rowOff>
    </xdr:to>
    <xdr:sp macro="" textlink="">
      <xdr:nvSpPr>
        <xdr:cNvPr id="215" name="円/楕円 214"/>
        <xdr:cNvSpPr/>
      </xdr:nvSpPr>
      <xdr:spPr>
        <a:xfrm>
          <a:off x="4064000" y="140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55948</xdr:rowOff>
    </xdr:from>
    <xdr:ext cx="736600" cy="259045"/>
    <xdr:sp macro="" textlink="">
      <xdr:nvSpPr>
        <xdr:cNvPr id="216" name="テキスト ボックス 215"/>
        <xdr:cNvSpPr txBox="1"/>
      </xdr:nvSpPr>
      <xdr:spPr>
        <a:xfrm>
          <a:off x="3733800" y="137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169974</xdr:rowOff>
    </xdr:from>
    <xdr:to>
      <xdr:col>4</xdr:col>
      <xdr:colOff>533400</xdr:colOff>
      <xdr:row>82</xdr:row>
      <xdr:rowOff>100124</xdr:rowOff>
    </xdr:to>
    <xdr:sp macro="" textlink="">
      <xdr:nvSpPr>
        <xdr:cNvPr id="217" name="円/楕円 216"/>
        <xdr:cNvSpPr/>
      </xdr:nvSpPr>
      <xdr:spPr>
        <a:xfrm>
          <a:off x="3175000" y="140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110301</xdr:rowOff>
    </xdr:from>
    <xdr:ext cx="762000" cy="259045"/>
    <xdr:sp macro="" textlink="">
      <xdr:nvSpPr>
        <xdr:cNvPr id="218" name="テキスト ボックス 217"/>
        <xdr:cNvSpPr txBox="1"/>
      </xdr:nvSpPr>
      <xdr:spPr>
        <a:xfrm>
          <a:off x="2844800" y="138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90365</xdr:rowOff>
    </xdr:from>
    <xdr:to>
      <xdr:col>3</xdr:col>
      <xdr:colOff>330200</xdr:colOff>
      <xdr:row>82</xdr:row>
      <xdr:rowOff>20515</xdr:rowOff>
    </xdr:to>
    <xdr:sp macro="" textlink="">
      <xdr:nvSpPr>
        <xdr:cNvPr id="219" name="円/楕円 218"/>
        <xdr:cNvSpPr/>
      </xdr:nvSpPr>
      <xdr:spPr>
        <a:xfrm>
          <a:off x="2286000" y="139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30692</xdr:rowOff>
    </xdr:from>
    <xdr:ext cx="762000" cy="259045"/>
    <xdr:sp macro="" textlink="">
      <xdr:nvSpPr>
        <xdr:cNvPr id="220" name="テキスト ボックス 219"/>
        <xdr:cNvSpPr txBox="1"/>
      </xdr:nvSpPr>
      <xdr:spPr>
        <a:xfrm>
          <a:off x="1955800" y="137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121734</xdr:rowOff>
    </xdr:from>
    <xdr:to>
      <xdr:col>2</xdr:col>
      <xdr:colOff>127000</xdr:colOff>
      <xdr:row>82</xdr:row>
      <xdr:rowOff>51884</xdr:rowOff>
    </xdr:to>
    <xdr:sp macro="" textlink="">
      <xdr:nvSpPr>
        <xdr:cNvPr id="221" name="円/楕円 220"/>
        <xdr:cNvSpPr/>
      </xdr:nvSpPr>
      <xdr:spPr>
        <a:xfrm>
          <a:off x="1397000" y="140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62061</xdr:rowOff>
    </xdr:from>
    <xdr:ext cx="762000" cy="259045"/>
    <xdr:sp macro="" textlink="">
      <xdr:nvSpPr>
        <xdr:cNvPr id="222" name="テキスト ボックス 221"/>
        <xdr:cNvSpPr txBox="1"/>
      </xdr:nvSpPr>
      <xdr:spPr>
        <a:xfrm>
          <a:off x="1066800" y="1377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年度は、震災復興に伴う国家公務員給与減額措置により、ラスパイレス指数が</a:t>
          </a:r>
          <a:r>
            <a:rPr kumimoji="1" lang="en-US" altLang="ja-JP" sz="1300">
              <a:latin typeface="ＭＳ Ｐゴシック"/>
            </a:rPr>
            <a:t>100</a:t>
          </a:r>
          <a:r>
            <a:rPr kumimoji="1" lang="ja-JP" altLang="en-US" sz="1300">
              <a:latin typeface="ＭＳ Ｐゴシック"/>
            </a:rPr>
            <a:t>を上回っていたものの、給与削減措置実施前のベースで比較すると、国の水準を下回る状況であった。</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月までの間、平均</a:t>
          </a:r>
          <a:r>
            <a:rPr kumimoji="1" lang="en-US" altLang="ja-JP" sz="1300">
              <a:latin typeface="ＭＳ Ｐゴシック"/>
            </a:rPr>
            <a:t>5</a:t>
          </a:r>
          <a:r>
            <a:rPr kumimoji="1" lang="ja-JP" altLang="en-US" sz="1300">
              <a:latin typeface="ＭＳ Ｐゴシック"/>
            </a:rPr>
            <a:t>．</a:t>
          </a:r>
          <a:r>
            <a:rPr kumimoji="1" lang="en-US" altLang="ja-JP" sz="1300">
              <a:latin typeface="ＭＳ Ｐゴシック"/>
            </a:rPr>
            <a:t>83</a:t>
          </a:r>
          <a:r>
            <a:rPr kumimoji="1" lang="ja-JP" altLang="en-US" sz="1300">
              <a:latin typeface="ＭＳ Ｐゴシック"/>
            </a:rPr>
            <a:t>％の給与減額を実施し、ラスパイレス指数が</a:t>
          </a:r>
          <a:r>
            <a:rPr kumimoji="1" lang="en-US" altLang="ja-JP" sz="1300">
              <a:latin typeface="ＭＳ Ｐゴシック"/>
            </a:rPr>
            <a:t>100</a:t>
          </a:r>
          <a:r>
            <a:rPr kumimoji="1" lang="ja-JP" altLang="en-US" sz="1300">
              <a:latin typeface="ＭＳ Ｐゴシック"/>
            </a:rPr>
            <a:t>を下回った。以降、ラスパイレス指数については、</a:t>
          </a:r>
          <a:r>
            <a:rPr kumimoji="1" lang="en-US" altLang="ja-JP" sz="1300">
              <a:latin typeface="ＭＳ Ｐゴシック"/>
            </a:rPr>
            <a:t>100</a:t>
          </a:r>
          <a:r>
            <a:rPr kumimoji="1" lang="ja-JP" altLang="en-US" sz="1300">
              <a:latin typeface="ＭＳ Ｐゴシック"/>
            </a:rPr>
            <a:t>を下回っている状況が続いているが、漸増している。</a:t>
          </a:r>
          <a:endParaRPr kumimoji="1" lang="en-US" altLang="ja-JP" sz="1300">
            <a:latin typeface="ＭＳ Ｐゴシック"/>
          </a:endParaRPr>
        </a:p>
        <a:p>
          <a:r>
            <a:rPr kumimoji="1" lang="ja-JP" altLang="en-US" sz="1300">
              <a:latin typeface="ＭＳ Ｐゴシック"/>
            </a:rPr>
            <a:t>　今後については、人事院勧告など国の動向を注視しながら、</a:t>
          </a:r>
          <a:r>
            <a:rPr kumimoji="1" lang="ja-JP" altLang="ja-JP" sz="1300">
              <a:solidFill>
                <a:schemeClr val="dk1"/>
              </a:solidFill>
              <a:effectLst/>
              <a:latin typeface="+mn-lt"/>
              <a:ea typeface="+mn-ea"/>
              <a:cs typeface="+mn-cs"/>
            </a:rPr>
            <a:t>ラスパイレス指数</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を上回らないよう配慮する。</a:t>
          </a:r>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99786</xdr:rowOff>
    </xdr:to>
    <xdr:cxnSp macro="">
      <xdr:nvCxnSpPr>
        <xdr:cNvPr id="258" name="直線コネクタ 257"/>
        <xdr:cNvCxnSpPr/>
      </xdr:nvCxnSpPr>
      <xdr:spPr>
        <a:xfrm>
          <a:off x="16179800" y="144671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76095</xdr:rowOff>
    </xdr:from>
    <xdr:ext cx="762000" cy="259045"/>
    <xdr:sp macro="" textlink="">
      <xdr:nvSpPr>
        <xdr:cNvPr id="259" name="給与水準   （国との比較）平均値テキスト"/>
        <xdr:cNvSpPr txBox="1"/>
      </xdr:nvSpPr>
      <xdr:spPr>
        <a:xfrm>
          <a:off x="17106900" y="14134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65314</xdr:rowOff>
    </xdr:to>
    <xdr:cxnSp macro="">
      <xdr:nvCxnSpPr>
        <xdr:cNvPr id="261" name="直線コネクタ 260"/>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3" name="テキスト ボックス 262"/>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83</xdr:row>
      <xdr:rowOff>167821</xdr:rowOff>
    </xdr:to>
    <xdr:cxnSp macro="">
      <xdr:nvCxnSpPr>
        <xdr:cNvPr id="264" name="直線コネクタ 263"/>
        <xdr:cNvCxnSpPr/>
      </xdr:nvCxnSpPr>
      <xdr:spPr>
        <a:xfrm>
          <a:off x="14401800" y="143407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114905</xdr:rowOff>
    </xdr:to>
    <xdr:cxnSp macro="">
      <xdr:nvCxnSpPr>
        <xdr:cNvPr id="267" name="直線コネクタ 266"/>
        <xdr:cNvCxnSpPr/>
      </xdr:nvCxnSpPr>
      <xdr:spPr>
        <a:xfrm flipV="1">
          <a:off x="13512800" y="143407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9" name="円/楕円 278"/>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80" name="テキスト ボックス 279"/>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57348</xdr:rowOff>
    </xdr:from>
    <xdr:ext cx="762000" cy="259045"/>
    <xdr:sp macro="" textlink="">
      <xdr:nvSpPr>
        <xdr:cNvPr id="282" name="テキスト ボックス 281"/>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3" name="円/楕円 282"/>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4" name="テキスト ボックス 283"/>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85" name="円/楕円 284"/>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86" name="テキスト ボックス 285"/>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人口千人当たり職員数は、全国平均とほぼ同数値となっており、県平均と比較すると数値上、職員数が多いように見受けられる。</a:t>
          </a:r>
          <a:endParaRPr kumimoji="1" lang="en-US" altLang="ja-JP" sz="1300">
            <a:latin typeface="ＭＳ Ｐゴシック"/>
          </a:endParaRPr>
        </a:p>
        <a:p>
          <a:r>
            <a:rPr kumimoji="1" lang="ja-JP" altLang="en-US" sz="1300">
              <a:latin typeface="ＭＳ Ｐゴシック"/>
            </a:rPr>
            <a:t>　ただし、これは、消防行政を一部事務組合に委託せずに自前で実施しているため、その分職員数が多く計上されているためであり、一般行政職に限れば職員数が多い水準にはなく、定員管理計画に基づき適正に職員数を管理できている。</a:t>
          </a: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90297</xdr:rowOff>
    </xdr:from>
    <xdr:to>
      <xdr:col>24</xdr:col>
      <xdr:colOff>558800</xdr:colOff>
      <xdr:row>62</xdr:row>
      <xdr:rowOff>90297</xdr:rowOff>
    </xdr:to>
    <xdr:cxnSp macro="">
      <xdr:nvCxnSpPr>
        <xdr:cNvPr id="319" name="直線コネクタ 318"/>
        <xdr:cNvCxnSpPr/>
      </xdr:nvCxnSpPr>
      <xdr:spPr>
        <a:xfrm>
          <a:off x="16179800" y="107201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90297</xdr:rowOff>
    </xdr:from>
    <xdr:to>
      <xdr:col>23</xdr:col>
      <xdr:colOff>406400</xdr:colOff>
      <xdr:row>62</xdr:row>
      <xdr:rowOff>121666</xdr:rowOff>
    </xdr:to>
    <xdr:cxnSp macro="">
      <xdr:nvCxnSpPr>
        <xdr:cNvPr id="322" name="直線コネクタ 321"/>
        <xdr:cNvCxnSpPr/>
      </xdr:nvCxnSpPr>
      <xdr:spPr>
        <a:xfrm flipV="1">
          <a:off x="15290800" y="107201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4" name="テキスト ボックス 323"/>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121666</xdr:rowOff>
    </xdr:from>
    <xdr:to>
      <xdr:col>22</xdr:col>
      <xdr:colOff>203200</xdr:colOff>
      <xdr:row>62</xdr:row>
      <xdr:rowOff>165100</xdr:rowOff>
    </xdr:to>
    <xdr:cxnSp macro="">
      <xdr:nvCxnSpPr>
        <xdr:cNvPr id="325" name="直線コネクタ 324"/>
        <xdr:cNvCxnSpPr/>
      </xdr:nvCxnSpPr>
      <xdr:spPr>
        <a:xfrm flipV="1">
          <a:off x="14401800" y="107515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155448</xdr:rowOff>
    </xdr:from>
    <xdr:to>
      <xdr:col>21</xdr:col>
      <xdr:colOff>0</xdr:colOff>
      <xdr:row>62</xdr:row>
      <xdr:rowOff>165100</xdr:rowOff>
    </xdr:to>
    <xdr:cxnSp macro="">
      <xdr:nvCxnSpPr>
        <xdr:cNvPr id="328" name="直線コネクタ 327"/>
        <xdr:cNvCxnSpPr/>
      </xdr:nvCxnSpPr>
      <xdr:spPr>
        <a:xfrm>
          <a:off x="13512800" y="1078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39497</xdr:rowOff>
    </xdr:from>
    <xdr:to>
      <xdr:col>24</xdr:col>
      <xdr:colOff>609600</xdr:colOff>
      <xdr:row>62</xdr:row>
      <xdr:rowOff>141097</xdr:rowOff>
    </xdr:to>
    <xdr:sp macro="" textlink="">
      <xdr:nvSpPr>
        <xdr:cNvPr id="338" name="円/楕円 337"/>
        <xdr:cNvSpPr/>
      </xdr:nvSpPr>
      <xdr:spPr>
        <a:xfrm>
          <a:off x="169672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56024</xdr:rowOff>
    </xdr:from>
    <xdr:ext cx="762000" cy="259045"/>
    <xdr:sp macro="" textlink="">
      <xdr:nvSpPr>
        <xdr:cNvPr id="339" name="定員管理の状況該当値テキスト"/>
        <xdr:cNvSpPr txBox="1"/>
      </xdr:nvSpPr>
      <xdr:spPr>
        <a:xfrm>
          <a:off x="171069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39497</xdr:rowOff>
    </xdr:from>
    <xdr:to>
      <xdr:col>23</xdr:col>
      <xdr:colOff>457200</xdr:colOff>
      <xdr:row>62</xdr:row>
      <xdr:rowOff>141097</xdr:rowOff>
    </xdr:to>
    <xdr:sp macro="" textlink="">
      <xdr:nvSpPr>
        <xdr:cNvPr id="340" name="円/楕円 339"/>
        <xdr:cNvSpPr/>
      </xdr:nvSpPr>
      <xdr:spPr>
        <a:xfrm>
          <a:off x="16129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125874</xdr:rowOff>
    </xdr:from>
    <xdr:ext cx="736600" cy="259045"/>
    <xdr:sp macro="" textlink="">
      <xdr:nvSpPr>
        <xdr:cNvPr id="341" name="テキスト ボックス 340"/>
        <xdr:cNvSpPr txBox="1"/>
      </xdr:nvSpPr>
      <xdr:spPr>
        <a:xfrm>
          <a:off x="15798800" y="1075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70866</xdr:rowOff>
    </xdr:from>
    <xdr:to>
      <xdr:col>22</xdr:col>
      <xdr:colOff>254000</xdr:colOff>
      <xdr:row>63</xdr:row>
      <xdr:rowOff>1016</xdr:rowOff>
    </xdr:to>
    <xdr:sp macro="" textlink="">
      <xdr:nvSpPr>
        <xdr:cNvPr id="342" name="円/楕円 341"/>
        <xdr:cNvSpPr/>
      </xdr:nvSpPr>
      <xdr:spPr>
        <a:xfrm>
          <a:off x="15240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157243</xdr:rowOff>
    </xdr:from>
    <xdr:ext cx="762000" cy="259045"/>
    <xdr:sp macro="" textlink="">
      <xdr:nvSpPr>
        <xdr:cNvPr id="343" name="テキスト ボックス 342"/>
        <xdr:cNvSpPr txBox="1"/>
      </xdr:nvSpPr>
      <xdr:spPr>
        <a:xfrm>
          <a:off x="14909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114300</xdr:rowOff>
    </xdr:from>
    <xdr:to>
      <xdr:col>21</xdr:col>
      <xdr:colOff>50800</xdr:colOff>
      <xdr:row>63</xdr:row>
      <xdr:rowOff>44450</xdr:rowOff>
    </xdr:to>
    <xdr:sp macro="" textlink="">
      <xdr:nvSpPr>
        <xdr:cNvPr id="344" name="円/楕円 343"/>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45" name="テキスト ボックス 344"/>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104648</xdr:rowOff>
    </xdr:from>
    <xdr:to>
      <xdr:col>19</xdr:col>
      <xdr:colOff>533400</xdr:colOff>
      <xdr:row>63</xdr:row>
      <xdr:rowOff>34798</xdr:rowOff>
    </xdr:to>
    <xdr:sp macro="" textlink="">
      <xdr:nvSpPr>
        <xdr:cNvPr id="346" name="円/楕円 345"/>
        <xdr:cNvSpPr/>
      </xdr:nvSpPr>
      <xdr:spPr>
        <a:xfrm>
          <a:off x="13462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19575</xdr:rowOff>
    </xdr:from>
    <xdr:ext cx="762000" cy="259045"/>
    <xdr:sp macro="" textlink="">
      <xdr:nvSpPr>
        <xdr:cNvPr id="347" name="テキスト ボックス 346"/>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当指標については、改善基調にあるが、これは、公債費に係る元利償還金の額が一時的に減少していることや、指標算定の際に控除される災害復旧費等に係る基準財政需要額が増加したことなどによるものである。</a:t>
          </a:r>
          <a:endParaRPr kumimoji="1" lang="en-US" altLang="ja-JP" sz="1300">
            <a:latin typeface="ＭＳ Ｐゴシック"/>
          </a:endParaRPr>
        </a:p>
        <a:p>
          <a:r>
            <a:rPr kumimoji="1" lang="ja-JP" altLang="en-US" sz="1300">
              <a:latin typeface="ＭＳ Ｐゴシック"/>
            </a:rPr>
            <a:t>　また、算定の際に除すことのできる標準税収入額等が、増加していることも改善されている要因の一つとしてあげられる。</a:t>
          </a:r>
          <a:endParaRPr kumimoji="1" lang="en-US" altLang="ja-JP" sz="1300">
            <a:latin typeface="ＭＳ Ｐゴシック"/>
          </a:endParaRPr>
        </a:p>
        <a:p>
          <a:r>
            <a:rPr kumimoji="1" lang="ja-JP" altLang="en-US" sz="1300">
              <a:latin typeface="ＭＳ Ｐゴシック"/>
            </a:rPr>
            <a:t>　今後についても、当指標を注視しつつ、計画的な借入及び償還を行い、健全な財政運営に努めたい。</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166116</xdr:rowOff>
    </xdr:from>
    <xdr:to>
      <xdr:col>24</xdr:col>
      <xdr:colOff>558800</xdr:colOff>
      <xdr:row>37</xdr:row>
      <xdr:rowOff>158750</xdr:rowOff>
    </xdr:to>
    <xdr:cxnSp macro="">
      <xdr:nvCxnSpPr>
        <xdr:cNvPr id="379" name="直線コネクタ 378"/>
        <xdr:cNvCxnSpPr/>
      </xdr:nvCxnSpPr>
      <xdr:spPr>
        <a:xfrm flipV="1">
          <a:off x="16179800" y="633831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112776</xdr:rowOff>
    </xdr:to>
    <xdr:cxnSp macro="">
      <xdr:nvCxnSpPr>
        <xdr:cNvPr id="382" name="直線コネクタ 381"/>
        <xdr:cNvCxnSpPr/>
      </xdr:nvCxnSpPr>
      <xdr:spPr>
        <a:xfrm flipV="1">
          <a:off x="15290800" y="65024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112776</xdr:rowOff>
    </xdr:from>
    <xdr:to>
      <xdr:col>22</xdr:col>
      <xdr:colOff>203200</xdr:colOff>
      <xdr:row>40</xdr:row>
      <xdr:rowOff>1524</xdr:rowOff>
    </xdr:to>
    <xdr:cxnSp macro="">
      <xdr:nvCxnSpPr>
        <xdr:cNvPr id="385" name="直線コネクタ 384"/>
        <xdr:cNvCxnSpPr/>
      </xdr:nvCxnSpPr>
      <xdr:spPr>
        <a:xfrm flipV="1">
          <a:off x="14401800" y="662787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40132</xdr:rowOff>
    </xdr:to>
    <xdr:cxnSp macro="">
      <xdr:nvCxnSpPr>
        <xdr:cNvPr id="388" name="直線コネクタ 387"/>
        <xdr:cNvCxnSpPr/>
      </xdr:nvCxnSpPr>
      <xdr:spPr>
        <a:xfrm flipV="1">
          <a:off x="13512800" y="68595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115316</xdr:rowOff>
    </xdr:from>
    <xdr:to>
      <xdr:col>24</xdr:col>
      <xdr:colOff>609600</xdr:colOff>
      <xdr:row>37</xdr:row>
      <xdr:rowOff>45466</xdr:rowOff>
    </xdr:to>
    <xdr:sp macro="" textlink="">
      <xdr:nvSpPr>
        <xdr:cNvPr id="398" name="円/楕円 397"/>
        <xdr:cNvSpPr/>
      </xdr:nvSpPr>
      <xdr:spPr>
        <a:xfrm>
          <a:off x="169672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36593</xdr:rowOff>
    </xdr:from>
    <xdr:ext cx="762000" cy="259045"/>
    <xdr:sp macro="" textlink="">
      <xdr:nvSpPr>
        <xdr:cNvPr id="399" name="公債費負担の状況該当値テキスト"/>
        <xdr:cNvSpPr txBox="1"/>
      </xdr:nvSpPr>
      <xdr:spPr>
        <a:xfrm>
          <a:off x="17106900" y="620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0" name="円/楕円 399"/>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1" name="テキスト ボックス 400"/>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61976</xdr:rowOff>
    </xdr:from>
    <xdr:to>
      <xdr:col>22</xdr:col>
      <xdr:colOff>254000</xdr:colOff>
      <xdr:row>38</xdr:row>
      <xdr:rowOff>163576</xdr:rowOff>
    </xdr:to>
    <xdr:sp macro="" textlink="">
      <xdr:nvSpPr>
        <xdr:cNvPr id="402" name="円/楕円 401"/>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2303</xdr:rowOff>
    </xdr:from>
    <xdr:ext cx="762000" cy="259045"/>
    <xdr:sp macro="" textlink="">
      <xdr:nvSpPr>
        <xdr:cNvPr id="403" name="テキスト ボックス 402"/>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4" name="円/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06" name="円/楕円 405"/>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101109</xdr:rowOff>
    </xdr:from>
    <xdr:ext cx="762000" cy="259045"/>
    <xdr:sp macro="" textlink="">
      <xdr:nvSpPr>
        <xdr:cNvPr id="407" name="テキスト ボックス 406"/>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過去４年間について経年的に比較すると、良好な水準を保っている。</a:t>
          </a:r>
          <a:endParaRPr kumimoji="1" lang="en-US" altLang="ja-JP" sz="1300">
            <a:latin typeface="ＭＳ Ｐゴシック"/>
          </a:endParaRPr>
        </a:p>
        <a:p>
          <a:r>
            <a:rPr kumimoji="1" lang="ja-JP" altLang="en-US" sz="1300">
              <a:latin typeface="ＭＳ Ｐゴシック"/>
            </a:rPr>
            <a:t>　これは、地方債の償還が進んだことによる地方債現在高の減少や職員数の減少による退職手当見込額の減少などにより、将来負担額が減少したこと、及び、合併特例債をはじめとした基準財政需要額への算入率が有利な起債を行っていることなどによる充当可能財源等の増加が要因である。</a:t>
          </a:r>
          <a:endParaRPr kumimoji="1" lang="en-US" altLang="ja-JP" sz="1300">
            <a:latin typeface="ＭＳ Ｐゴシック"/>
          </a:endParaRPr>
        </a:p>
        <a:p>
          <a:r>
            <a:rPr kumimoji="1" lang="ja-JP" altLang="en-US" sz="1300">
              <a:latin typeface="ＭＳ Ｐゴシック"/>
            </a:rPr>
            <a:t>　今後についても、将来を見据えて、財政規模の適正化を図るとともに、新たな歳入確保策を模索し、健全的な財政運営に努めたい。</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3"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4" name="フローチャート : 判断 443"/>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5" name="フローチャート : 判断 444"/>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6" name="テキスト ボックス 445"/>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79042</xdr:rowOff>
    </xdr:from>
    <xdr:to>
      <xdr:col>22</xdr:col>
      <xdr:colOff>254000</xdr:colOff>
      <xdr:row>16</xdr:row>
      <xdr:rowOff>9192</xdr:rowOff>
    </xdr:to>
    <xdr:sp macro="" textlink="">
      <xdr:nvSpPr>
        <xdr:cNvPr id="447" name="フローチャート : 判断 446"/>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48" name="テキスト ボックス 447"/>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122706</xdr:rowOff>
    </xdr:from>
    <xdr:to>
      <xdr:col>21</xdr:col>
      <xdr:colOff>50800</xdr:colOff>
      <xdr:row>16</xdr:row>
      <xdr:rowOff>52856</xdr:rowOff>
    </xdr:to>
    <xdr:sp macro="" textlink="">
      <xdr:nvSpPr>
        <xdr:cNvPr id="449" name="フローチャート : 判断 448"/>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0" name="テキスト ボックス 449"/>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1" name="フローチャート : 判断 450"/>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135302</xdr:rowOff>
    </xdr:from>
    <xdr:ext cx="762000" cy="259045"/>
    <xdr:sp macro="" textlink="">
      <xdr:nvSpPr>
        <xdr:cNvPr id="452" name="テキスト ボックス 451"/>
        <xdr:cNvSpPr txBox="1"/>
      </xdr:nvSpPr>
      <xdr:spPr>
        <a:xfrm>
          <a:off x="13131800" y="2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25279</xdr:rowOff>
    </xdr:from>
    <xdr:to>
      <xdr:col>19</xdr:col>
      <xdr:colOff>533400</xdr:colOff>
      <xdr:row>14</xdr:row>
      <xdr:rowOff>126879</xdr:rowOff>
    </xdr:to>
    <xdr:sp macro="" textlink="">
      <xdr:nvSpPr>
        <xdr:cNvPr id="458" name="円/楕円 457"/>
        <xdr:cNvSpPr/>
      </xdr:nvSpPr>
      <xdr:spPr>
        <a:xfrm>
          <a:off x="13462000" y="24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137056</xdr:rowOff>
    </xdr:from>
    <xdr:ext cx="762000" cy="259045"/>
    <xdr:sp macro="" textlink="">
      <xdr:nvSpPr>
        <xdr:cNvPr id="459" name="テキスト ボックス 458"/>
        <xdr:cNvSpPr txBox="1"/>
      </xdr:nvSpPr>
      <xdr:spPr>
        <a:xfrm>
          <a:off x="13131800" y="219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144,696
142,132
138.37
51,546,382
47,213,853
3,668,618
30,103,692
35,508,985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定員管理計画に基づく職員数の管理により抑制に努めている。</a:t>
          </a: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年度については、人事院勧告による給与改定により人件費が増加したため、人件費比率についても増加した。</a:t>
          </a:r>
        </a:p>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年度については、給与の総合的見直しを行ったため、人件費の削減となり、人件費率も減少した。</a:t>
          </a:r>
        </a:p>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年度については、人事院勧告による給与改定により人件費の増加があったものの、人件費総額は減少した。義務的経費などの減少により、相対的に人件費比率は増加した。</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37193</xdr:rowOff>
    </xdr:from>
    <xdr:to>
      <xdr:col>7</xdr:col>
      <xdr:colOff>15875</xdr:colOff>
      <xdr:row>39</xdr:row>
      <xdr:rowOff>53522</xdr:rowOff>
    </xdr:to>
    <xdr:cxnSp macro="">
      <xdr:nvCxnSpPr>
        <xdr:cNvPr id="68" name="直線コネクタ 67"/>
        <xdr:cNvCxnSpPr/>
      </xdr:nvCxnSpPr>
      <xdr:spPr>
        <a:xfrm>
          <a:off x="3987800" y="67237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37193</xdr:rowOff>
    </xdr:from>
    <xdr:to>
      <xdr:col>5</xdr:col>
      <xdr:colOff>549275</xdr:colOff>
      <xdr:row>39</xdr:row>
      <xdr:rowOff>86178</xdr:rowOff>
    </xdr:to>
    <xdr:cxnSp macro="">
      <xdr:nvCxnSpPr>
        <xdr:cNvPr id="71" name="直線コネクタ 70"/>
        <xdr:cNvCxnSpPr/>
      </xdr:nvCxnSpPr>
      <xdr:spPr>
        <a:xfrm flipV="1">
          <a:off x="3098800" y="6723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159657</xdr:rowOff>
    </xdr:from>
    <xdr:to>
      <xdr:col>4</xdr:col>
      <xdr:colOff>346075</xdr:colOff>
      <xdr:row>39</xdr:row>
      <xdr:rowOff>86178</xdr:rowOff>
    </xdr:to>
    <xdr:cxnSp macro="">
      <xdr:nvCxnSpPr>
        <xdr:cNvPr id="74" name="直線コネクタ 73"/>
        <xdr:cNvCxnSpPr/>
      </xdr:nvCxnSpPr>
      <xdr:spPr>
        <a:xfrm>
          <a:off x="2209800" y="6674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159657</xdr:rowOff>
    </xdr:from>
    <xdr:to>
      <xdr:col>3</xdr:col>
      <xdr:colOff>142875</xdr:colOff>
      <xdr:row>40</xdr:row>
      <xdr:rowOff>110672</xdr:rowOff>
    </xdr:to>
    <xdr:cxnSp macro="">
      <xdr:nvCxnSpPr>
        <xdr:cNvPr id="77" name="直線コネクタ 76"/>
        <xdr:cNvCxnSpPr/>
      </xdr:nvCxnSpPr>
      <xdr:spPr>
        <a:xfrm flipV="1">
          <a:off x="1320800" y="66747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1" name="テキスト ボックス 80"/>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2722</xdr:rowOff>
    </xdr:from>
    <xdr:to>
      <xdr:col>7</xdr:col>
      <xdr:colOff>66675</xdr:colOff>
      <xdr:row>39</xdr:row>
      <xdr:rowOff>104322</xdr:rowOff>
    </xdr:to>
    <xdr:sp macro="" textlink="">
      <xdr:nvSpPr>
        <xdr:cNvPr id="87" name="円/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157843</xdr:rowOff>
    </xdr:from>
    <xdr:to>
      <xdr:col>5</xdr:col>
      <xdr:colOff>600075</xdr:colOff>
      <xdr:row>39</xdr:row>
      <xdr:rowOff>87993</xdr:rowOff>
    </xdr:to>
    <xdr:sp macro="" textlink="">
      <xdr:nvSpPr>
        <xdr:cNvPr id="89" name="円/楕円 88"/>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72770</xdr:rowOff>
    </xdr:from>
    <xdr:ext cx="736600" cy="259045"/>
    <xdr:sp macro="" textlink="">
      <xdr:nvSpPr>
        <xdr:cNvPr id="90" name="テキスト ボックス 89"/>
        <xdr:cNvSpPr txBox="1"/>
      </xdr:nvSpPr>
      <xdr:spPr>
        <a:xfrm>
          <a:off x="3606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35378</xdr:rowOff>
    </xdr:from>
    <xdr:to>
      <xdr:col>4</xdr:col>
      <xdr:colOff>396875</xdr:colOff>
      <xdr:row>39</xdr:row>
      <xdr:rowOff>136978</xdr:rowOff>
    </xdr:to>
    <xdr:sp macro="" textlink="">
      <xdr:nvSpPr>
        <xdr:cNvPr id="91" name="円/楕円 90"/>
        <xdr:cNvSpPr/>
      </xdr:nvSpPr>
      <xdr:spPr>
        <a:xfrm>
          <a:off x="3048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121755</xdr:rowOff>
    </xdr:from>
    <xdr:ext cx="762000" cy="259045"/>
    <xdr:sp macro="" textlink="">
      <xdr:nvSpPr>
        <xdr:cNvPr id="92" name="テキスト ボックス 91"/>
        <xdr:cNvSpPr txBox="1"/>
      </xdr:nvSpPr>
      <xdr:spPr>
        <a:xfrm>
          <a:off x="2717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108857</xdr:rowOff>
    </xdr:from>
    <xdr:to>
      <xdr:col>3</xdr:col>
      <xdr:colOff>193675</xdr:colOff>
      <xdr:row>39</xdr:row>
      <xdr:rowOff>39007</xdr:rowOff>
    </xdr:to>
    <xdr:sp macro="" textlink="">
      <xdr:nvSpPr>
        <xdr:cNvPr id="93" name="円/楕円 92"/>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23784</xdr:rowOff>
    </xdr:from>
    <xdr:ext cx="762000" cy="259045"/>
    <xdr:sp macro="" textlink="">
      <xdr:nvSpPr>
        <xdr:cNvPr id="94" name="テキスト ボックス 93"/>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59872</xdr:rowOff>
    </xdr:from>
    <xdr:to>
      <xdr:col>1</xdr:col>
      <xdr:colOff>676275</xdr:colOff>
      <xdr:row>40</xdr:row>
      <xdr:rowOff>161472</xdr:rowOff>
    </xdr:to>
    <xdr:sp macro="" textlink="">
      <xdr:nvSpPr>
        <xdr:cNvPr id="95" name="円/楕円 94"/>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146249</xdr:rowOff>
    </xdr:from>
    <xdr:ext cx="762000" cy="259045"/>
    <xdr:sp macro="" textlink="">
      <xdr:nvSpPr>
        <xdr:cNvPr id="96" name="テキスト ボックス 95"/>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昨年度と比較すると、</a:t>
          </a:r>
          <a:r>
            <a:rPr kumimoji="1" lang="en-US" altLang="ja-JP" sz="1300">
              <a:latin typeface="ＭＳ Ｐゴシック"/>
            </a:rPr>
            <a:t>0.6</a:t>
          </a:r>
          <a:r>
            <a:rPr kumimoji="1" lang="ja-JP" altLang="en-US" sz="1300">
              <a:latin typeface="ＭＳ Ｐゴシック"/>
            </a:rPr>
            <a:t>ポイント増加し、全国平均、類似団体平均よりも高い状況である。</a:t>
          </a:r>
        </a:p>
        <a:p>
          <a:r>
            <a:rPr kumimoji="1" lang="ja-JP" altLang="en-US" sz="1300">
              <a:latin typeface="ＭＳ Ｐゴシック"/>
            </a:rPr>
            <a:t>　増加要因として、評価替えに係る不動産鑑定評価業務委託の増加や給食調理及び配送業務委託料の増加が挙げられる。</a:t>
          </a:r>
        </a:p>
        <a:p>
          <a:r>
            <a:rPr kumimoji="1" lang="ja-JP" altLang="en-US" sz="1300">
              <a:latin typeface="ＭＳ Ｐゴシック"/>
            </a:rPr>
            <a:t>　今後、新たな財政需要や既存事業について内容を精査しながら、物件費の抑制に努めたい。</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94343</xdr:rowOff>
    </xdr:to>
    <xdr:cxnSp macro="">
      <xdr:nvCxnSpPr>
        <xdr:cNvPr id="131" name="直線コネクタ 130"/>
        <xdr:cNvCxnSpPr/>
      </xdr:nvCxnSpPr>
      <xdr:spPr>
        <a:xfrm>
          <a:off x="15671800" y="30824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19</xdr:row>
      <xdr:rowOff>4536</xdr:rowOff>
    </xdr:to>
    <xdr:cxnSp macro="">
      <xdr:nvCxnSpPr>
        <xdr:cNvPr id="134" name="直線コネクタ 133"/>
        <xdr:cNvCxnSpPr/>
      </xdr:nvCxnSpPr>
      <xdr:spPr>
        <a:xfrm flipV="1">
          <a:off x="14782800" y="30824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94343</xdr:rowOff>
    </xdr:from>
    <xdr:to>
      <xdr:col>21</xdr:col>
      <xdr:colOff>361950</xdr:colOff>
      <xdr:row>19</xdr:row>
      <xdr:rowOff>4536</xdr:rowOff>
    </xdr:to>
    <xdr:cxnSp macro="">
      <xdr:nvCxnSpPr>
        <xdr:cNvPr id="137" name="直線コネクタ 136"/>
        <xdr:cNvCxnSpPr/>
      </xdr:nvCxnSpPr>
      <xdr:spPr>
        <a:xfrm>
          <a:off x="13893800" y="31804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9" name="テキスト ボックス 138"/>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94343</xdr:rowOff>
    </xdr:to>
    <xdr:cxnSp macro="">
      <xdr:nvCxnSpPr>
        <xdr:cNvPr id="140" name="直線コネクタ 139"/>
        <xdr:cNvCxnSpPr/>
      </xdr:nvCxnSpPr>
      <xdr:spPr>
        <a:xfrm>
          <a:off x="13004800" y="3098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42" name="テキスト ボックス 141"/>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65513</xdr:rowOff>
    </xdr:from>
    <xdr:ext cx="762000" cy="259045"/>
    <xdr:sp macro="" textlink="">
      <xdr:nvSpPr>
        <xdr:cNvPr id="144" name="テキスト ボックス 143"/>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50" name="円/楕円 149"/>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51"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2" name="円/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125186</xdr:rowOff>
    </xdr:from>
    <xdr:to>
      <xdr:col>21</xdr:col>
      <xdr:colOff>412750</xdr:colOff>
      <xdr:row>19</xdr:row>
      <xdr:rowOff>55336</xdr:rowOff>
    </xdr:to>
    <xdr:sp macro="" textlink="">
      <xdr:nvSpPr>
        <xdr:cNvPr id="154" name="円/楕円 153"/>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40113</xdr:rowOff>
    </xdr:from>
    <xdr:ext cx="762000" cy="259045"/>
    <xdr:sp macro="" textlink="">
      <xdr:nvSpPr>
        <xdr:cNvPr id="155" name="テキスト ボックス 154"/>
        <xdr:cNvSpPr txBox="1"/>
      </xdr:nvSpPr>
      <xdr:spPr>
        <a:xfrm>
          <a:off x="14401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43543</xdr:rowOff>
    </xdr:from>
    <xdr:to>
      <xdr:col>20</xdr:col>
      <xdr:colOff>209550</xdr:colOff>
      <xdr:row>18</xdr:row>
      <xdr:rowOff>145143</xdr:rowOff>
    </xdr:to>
    <xdr:sp macro="" textlink="">
      <xdr:nvSpPr>
        <xdr:cNvPr id="156" name="円/楕円 155"/>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129920</xdr:rowOff>
    </xdr:from>
    <xdr:ext cx="762000" cy="259045"/>
    <xdr:sp macro="" textlink="">
      <xdr:nvSpPr>
        <xdr:cNvPr id="157" name="テキスト ボックス 156"/>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8" name="円/楕円 157"/>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9" name="テキスト ボックス 158"/>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昨年度と比較すると、</a:t>
          </a:r>
          <a:r>
            <a:rPr kumimoji="1" lang="en-US" altLang="ja-JP" sz="1300">
              <a:latin typeface="ＭＳ Ｐゴシック"/>
            </a:rPr>
            <a:t>0.2</a:t>
          </a:r>
          <a:r>
            <a:rPr kumimoji="1" lang="ja-JP" altLang="en-US" sz="1300">
              <a:latin typeface="ＭＳ Ｐゴシック"/>
            </a:rPr>
            <a:t>ポイント減少している。</a:t>
          </a:r>
        </a:p>
        <a:p>
          <a:r>
            <a:rPr kumimoji="1" lang="ja-JP" altLang="en-US" sz="1300">
              <a:latin typeface="ＭＳ Ｐゴシック"/>
            </a:rPr>
            <a:t>　減少要因として、市単独事業であった高齢者介護手当の支給見直しなどが挙げられる。</a:t>
          </a:r>
        </a:p>
        <a:p>
          <a:r>
            <a:rPr kumimoji="1" lang="ja-JP" altLang="en-US" sz="1300">
              <a:latin typeface="ＭＳ Ｐゴシック"/>
            </a:rPr>
            <a:t>　全国平均、類似団体平均よりも高い状況にあり、また、将来にわたり扶助費の拡大が予測されるため、可能な範囲で見直し等を進めながら財政運営の硬直化が進まないよう努めたい。		</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37193</xdr:rowOff>
    </xdr:to>
    <xdr:cxnSp macro="">
      <xdr:nvCxnSpPr>
        <xdr:cNvPr id="194" name="直線コネクタ 193"/>
        <xdr:cNvCxnSpPr/>
      </xdr:nvCxnSpPr>
      <xdr:spPr>
        <a:xfrm flipV="1">
          <a:off x="3987800" y="9788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132443</xdr:rowOff>
    </xdr:from>
    <xdr:to>
      <xdr:col>5</xdr:col>
      <xdr:colOff>549275</xdr:colOff>
      <xdr:row>57</xdr:row>
      <xdr:rowOff>37193</xdr:rowOff>
    </xdr:to>
    <xdr:cxnSp macro="">
      <xdr:nvCxnSpPr>
        <xdr:cNvPr id="197" name="直線コネクタ 196"/>
        <xdr:cNvCxnSpPr/>
      </xdr:nvCxnSpPr>
      <xdr:spPr>
        <a:xfrm>
          <a:off x="3098800" y="9733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132443</xdr:rowOff>
    </xdr:to>
    <xdr:cxnSp macro="">
      <xdr:nvCxnSpPr>
        <xdr:cNvPr id="200" name="直線コネクタ 199"/>
        <xdr:cNvCxnSpPr/>
      </xdr:nvCxnSpPr>
      <xdr:spPr>
        <a:xfrm>
          <a:off x="2209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56243</xdr:rowOff>
    </xdr:from>
    <xdr:to>
      <xdr:col>3</xdr:col>
      <xdr:colOff>142875</xdr:colOff>
      <xdr:row>56</xdr:row>
      <xdr:rowOff>67128</xdr:rowOff>
    </xdr:to>
    <xdr:cxnSp macro="">
      <xdr:nvCxnSpPr>
        <xdr:cNvPr id="203" name="直線コネクタ 202"/>
        <xdr:cNvCxnSpPr/>
      </xdr:nvCxnSpPr>
      <xdr:spPr>
        <a:xfrm>
          <a:off x="1320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30134</xdr:rowOff>
    </xdr:from>
    <xdr:ext cx="762000" cy="259045"/>
    <xdr:sp macro="" textlink="">
      <xdr:nvSpPr>
        <xdr:cNvPr id="207" name="テキスト ボックス 206"/>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13" name="円/楕円 212"/>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4"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5" name="円/楕円 21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6" name="テキスト ボックス 21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81643</xdr:rowOff>
    </xdr:from>
    <xdr:to>
      <xdr:col>4</xdr:col>
      <xdr:colOff>396875</xdr:colOff>
      <xdr:row>57</xdr:row>
      <xdr:rowOff>11793</xdr:rowOff>
    </xdr:to>
    <xdr:sp macro="" textlink="">
      <xdr:nvSpPr>
        <xdr:cNvPr id="217" name="円/楕円 216"/>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168020</xdr:rowOff>
    </xdr:from>
    <xdr:ext cx="762000" cy="259045"/>
    <xdr:sp macro="" textlink="">
      <xdr:nvSpPr>
        <xdr:cNvPr id="218" name="テキスト ボックス 217"/>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9" name="円/楕円 218"/>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20" name="テキスト ボックス 219"/>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21" name="円/楕円 220"/>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22" name="テキスト ボックス 221"/>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昨年度と比較すると、</a:t>
          </a:r>
          <a:r>
            <a:rPr kumimoji="1" lang="en-US" altLang="ja-JP" sz="1300">
              <a:latin typeface="ＭＳ Ｐゴシック"/>
            </a:rPr>
            <a:t>0.1</a:t>
          </a:r>
          <a:r>
            <a:rPr kumimoji="1" lang="ja-JP" altLang="en-US" sz="1300">
              <a:latin typeface="ＭＳ Ｐゴシック"/>
            </a:rPr>
            <a:t>ポイントの減少となっている。</a:t>
          </a:r>
        </a:p>
        <a:p>
          <a:r>
            <a:rPr kumimoji="1" lang="ja-JP" altLang="en-US" sz="1300">
              <a:latin typeface="ＭＳ Ｐゴシック"/>
            </a:rPr>
            <a:t>　減少要因として、保険給付費が減少し、それに伴って国民健康保険事業会計繰出金が減少したことが挙げられる。 </a:t>
          </a:r>
        </a:p>
        <a:p>
          <a:r>
            <a:rPr kumimoji="1" lang="ja-JP" altLang="en-US" sz="1300">
              <a:latin typeface="ＭＳ Ｐゴシック"/>
            </a:rPr>
            <a:t>　全国平均、県平均並びに類似団体平均よりも経常収支比率は低い状況にあるが、繰出金の状況等を確認しながら適切な運営に努めたい。</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139700</xdr:rowOff>
    </xdr:from>
    <xdr:to>
      <xdr:col>24</xdr:col>
      <xdr:colOff>31750</xdr:colOff>
      <xdr:row>52</xdr:row>
      <xdr:rowOff>152400</xdr:rowOff>
    </xdr:to>
    <xdr:cxnSp macro="">
      <xdr:nvCxnSpPr>
        <xdr:cNvPr id="255" name="直線コネクタ 254"/>
        <xdr:cNvCxnSpPr/>
      </xdr:nvCxnSpPr>
      <xdr:spPr>
        <a:xfrm flipV="1">
          <a:off x="15671800" y="9055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152400</xdr:rowOff>
    </xdr:from>
    <xdr:to>
      <xdr:col>22</xdr:col>
      <xdr:colOff>565150</xdr:colOff>
      <xdr:row>54</xdr:row>
      <xdr:rowOff>101600</xdr:rowOff>
    </xdr:to>
    <xdr:cxnSp macro="">
      <xdr:nvCxnSpPr>
        <xdr:cNvPr id="258" name="直線コネクタ 257"/>
        <xdr:cNvCxnSpPr/>
      </xdr:nvCxnSpPr>
      <xdr:spPr>
        <a:xfrm flipV="1">
          <a:off x="14782800" y="9067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60" name="テキスト ボックス 259"/>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101600</xdr:rowOff>
    </xdr:to>
    <xdr:cxnSp macro="">
      <xdr:nvCxnSpPr>
        <xdr:cNvPr id="261" name="直線コネクタ 260"/>
        <xdr:cNvCxnSpPr/>
      </xdr:nvCxnSpPr>
      <xdr:spPr>
        <a:xfrm>
          <a:off x="13893800" y="927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3" name="テキスト ボックス 26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12700</xdr:rowOff>
    </xdr:to>
    <xdr:cxnSp macro="">
      <xdr:nvCxnSpPr>
        <xdr:cNvPr id="264" name="直線コネクタ 263"/>
        <xdr:cNvCxnSpPr/>
      </xdr:nvCxnSpPr>
      <xdr:spPr>
        <a:xfrm>
          <a:off x="13004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6" name="テキスト ボックス 265"/>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8" name="テキスト ボックス 267"/>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88900</xdr:rowOff>
    </xdr:from>
    <xdr:to>
      <xdr:col>24</xdr:col>
      <xdr:colOff>82550</xdr:colOff>
      <xdr:row>53</xdr:row>
      <xdr:rowOff>19050</xdr:rowOff>
    </xdr:to>
    <xdr:sp macro="" textlink="">
      <xdr:nvSpPr>
        <xdr:cNvPr id="274" name="円/楕円 273"/>
        <xdr:cNvSpPr/>
      </xdr:nvSpPr>
      <xdr:spPr>
        <a:xfrm>
          <a:off x="164592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168927</xdr:rowOff>
    </xdr:from>
    <xdr:ext cx="762000" cy="259045"/>
    <xdr:sp macro="" textlink="">
      <xdr:nvSpPr>
        <xdr:cNvPr id="275" name="その他該当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101600</xdr:rowOff>
    </xdr:from>
    <xdr:to>
      <xdr:col>22</xdr:col>
      <xdr:colOff>615950</xdr:colOff>
      <xdr:row>53</xdr:row>
      <xdr:rowOff>31750</xdr:rowOff>
    </xdr:to>
    <xdr:sp macro="" textlink="">
      <xdr:nvSpPr>
        <xdr:cNvPr id="276" name="円/楕円 275"/>
        <xdr:cNvSpPr/>
      </xdr:nvSpPr>
      <xdr:spPr>
        <a:xfrm>
          <a:off x="15621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41927</xdr:rowOff>
    </xdr:from>
    <xdr:ext cx="736600" cy="259045"/>
    <xdr:sp macro="" textlink="">
      <xdr:nvSpPr>
        <xdr:cNvPr id="277" name="テキスト ボックス 276"/>
        <xdr:cNvSpPr txBox="1"/>
      </xdr:nvSpPr>
      <xdr:spPr>
        <a:xfrm>
          <a:off x="15290800" y="878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50800</xdr:rowOff>
    </xdr:from>
    <xdr:to>
      <xdr:col>21</xdr:col>
      <xdr:colOff>412750</xdr:colOff>
      <xdr:row>54</xdr:row>
      <xdr:rowOff>152400</xdr:rowOff>
    </xdr:to>
    <xdr:sp macro="" textlink="">
      <xdr:nvSpPr>
        <xdr:cNvPr id="278" name="円/楕円 277"/>
        <xdr:cNvSpPr/>
      </xdr:nvSpPr>
      <xdr:spPr>
        <a:xfrm>
          <a:off x="14732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162577</xdr:rowOff>
    </xdr:from>
    <xdr:ext cx="762000" cy="259045"/>
    <xdr:sp macro="" textlink="">
      <xdr:nvSpPr>
        <xdr:cNvPr id="279" name="テキスト ボックス 278"/>
        <xdr:cNvSpPr txBox="1"/>
      </xdr:nvSpPr>
      <xdr:spPr>
        <a:xfrm>
          <a:off x="14401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80" name="円/楕円 279"/>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81" name="テキスト ボックス 280"/>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95250</xdr:rowOff>
    </xdr:from>
    <xdr:to>
      <xdr:col>19</xdr:col>
      <xdr:colOff>6350</xdr:colOff>
      <xdr:row>54</xdr:row>
      <xdr:rowOff>25400</xdr:rowOff>
    </xdr:to>
    <xdr:sp macro="" textlink="">
      <xdr:nvSpPr>
        <xdr:cNvPr id="282" name="円/楕円 281"/>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35577</xdr:rowOff>
    </xdr:from>
    <xdr:ext cx="762000" cy="259045"/>
    <xdr:sp macro="" textlink="">
      <xdr:nvSpPr>
        <xdr:cNvPr id="283" name="テキスト ボックス 282"/>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月の降雪に伴う雪害対応の完了による補助金の減少に伴い、</a:t>
          </a:r>
          <a:r>
            <a:rPr kumimoji="1" lang="en-US" altLang="ja-JP" sz="1300">
              <a:latin typeface="ＭＳ Ｐゴシック"/>
            </a:rPr>
            <a:t>0.3</a:t>
          </a:r>
          <a:r>
            <a:rPr kumimoji="1" lang="ja-JP" altLang="en-US" sz="1300">
              <a:latin typeface="ＭＳ Ｐゴシック"/>
            </a:rPr>
            <a:t>ポイント減少している。</a:t>
          </a:r>
        </a:p>
        <a:p>
          <a:r>
            <a:rPr kumimoji="1" lang="ja-JP" altLang="en-US" sz="1300">
              <a:latin typeface="ＭＳ Ｐゴシック"/>
            </a:rPr>
            <a:t>　しかし、補助費等が類似団体平均を上回っているのは、２市１町で構成する広域市町村圏組合に、可燃ごみ及び不燃ごみの処理に伴う負担金を支出しているためである。</a:t>
          </a:r>
        </a:p>
        <a:p>
          <a:r>
            <a:rPr kumimoji="1" lang="ja-JP" altLang="en-US" sz="1300">
              <a:latin typeface="ＭＳ Ｐゴシック"/>
            </a:rPr>
            <a:t>　今後、補助費等の支出について、効果を十分検討しながらさらなる改善を図っていく。</a:t>
          </a:r>
        </a:p>
        <a:p>
          <a:r>
            <a:rPr kumimoji="1" lang="ja-JP" altLang="en-US" sz="1300">
              <a:latin typeface="ＭＳ Ｐゴシック"/>
            </a:rPr>
            <a:t>	</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37</xdr:row>
      <xdr:rowOff>135164</xdr:rowOff>
    </xdr:to>
    <xdr:cxnSp macro="">
      <xdr:nvCxnSpPr>
        <xdr:cNvPr id="318" name="直線コネクタ 317"/>
        <xdr:cNvCxnSpPr/>
      </xdr:nvCxnSpPr>
      <xdr:spPr>
        <a:xfrm flipV="1">
          <a:off x="15671800" y="6446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152599</xdr:rowOff>
    </xdr:from>
    <xdr:ext cx="762000" cy="259045"/>
    <xdr:sp macro="" textlink="">
      <xdr:nvSpPr>
        <xdr:cNvPr id="319"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26307</xdr:rowOff>
    </xdr:from>
    <xdr:to>
      <xdr:col>22</xdr:col>
      <xdr:colOff>565150</xdr:colOff>
      <xdr:row>37</xdr:row>
      <xdr:rowOff>135164</xdr:rowOff>
    </xdr:to>
    <xdr:cxnSp macro="">
      <xdr:nvCxnSpPr>
        <xdr:cNvPr id="321" name="直線コネクタ 320"/>
        <xdr:cNvCxnSpPr/>
      </xdr:nvCxnSpPr>
      <xdr:spPr>
        <a:xfrm>
          <a:off x="14782800" y="636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11084</xdr:rowOff>
    </xdr:from>
    <xdr:ext cx="736600" cy="259045"/>
    <xdr:sp macro="" textlink="">
      <xdr:nvSpPr>
        <xdr:cNvPr id="323" name="テキスト ボックス 322"/>
        <xdr:cNvSpPr txBox="1"/>
      </xdr:nvSpPr>
      <xdr:spPr>
        <a:xfrm>
          <a:off x="15290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132443</xdr:rowOff>
    </xdr:from>
    <xdr:to>
      <xdr:col>21</xdr:col>
      <xdr:colOff>361950</xdr:colOff>
      <xdr:row>37</xdr:row>
      <xdr:rowOff>26307</xdr:rowOff>
    </xdr:to>
    <xdr:cxnSp macro="">
      <xdr:nvCxnSpPr>
        <xdr:cNvPr id="324" name="直線コネクタ 323"/>
        <xdr:cNvCxnSpPr/>
      </xdr:nvCxnSpPr>
      <xdr:spPr>
        <a:xfrm>
          <a:off x="13893800" y="630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6" name="テキスト ボックス 325"/>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132443</xdr:rowOff>
    </xdr:from>
    <xdr:to>
      <xdr:col>20</xdr:col>
      <xdr:colOff>158750</xdr:colOff>
      <xdr:row>37</xdr:row>
      <xdr:rowOff>4536</xdr:rowOff>
    </xdr:to>
    <xdr:cxnSp macro="">
      <xdr:nvCxnSpPr>
        <xdr:cNvPr id="327" name="直線コネクタ 326"/>
        <xdr:cNvCxnSpPr/>
      </xdr:nvCxnSpPr>
      <xdr:spPr>
        <a:xfrm flipV="1">
          <a:off x="13004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29" name="テキスト ボックス 328"/>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31" name="テキスト ボックス 330"/>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51707</xdr:rowOff>
    </xdr:from>
    <xdr:to>
      <xdr:col>24</xdr:col>
      <xdr:colOff>82550</xdr:colOff>
      <xdr:row>37</xdr:row>
      <xdr:rowOff>153307</xdr:rowOff>
    </xdr:to>
    <xdr:sp macro="" textlink="">
      <xdr:nvSpPr>
        <xdr:cNvPr id="337" name="円/楕円 336"/>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23784</xdr:rowOff>
    </xdr:from>
    <xdr:ext cx="762000" cy="259045"/>
    <xdr:sp macro="" textlink="">
      <xdr:nvSpPr>
        <xdr:cNvPr id="338" name="補助費等該当値テキスト"/>
        <xdr:cNvSpPr txBox="1"/>
      </xdr:nvSpPr>
      <xdr:spPr>
        <a:xfrm>
          <a:off x="16598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84364</xdr:rowOff>
    </xdr:from>
    <xdr:to>
      <xdr:col>22</xdr:col>
      <xdr:colOff>615950</xdr:colOff>
      <xdr:row>38</xdr:row>
      <xdr:rowOff>14514</xdr:rowOff>
    </xdr:to>
    <xdr:sp macro="" textlink="">
      <xdr:nvSpPr>
        <xdr:cNvPr id="339" name="円/楕円 338"/>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170742</xdr:rowOff>
    </xdr:from>
    <xdr:ext cx="736600" cy="259045"/>
    <xdr:sp macro="" textlink="">
      <xdr:nvSpPr>
        <xdr:cNvPr id="340" name="テキスト ボックス 339"/>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146957</xdr:rowOff>
    </xdr:from>
    <xdr:to>
      <xdr:col>21</xdr:col>
      <xdr:colOff>412750</xdr:colOff>
      <xdr:row>37</xdr:row>
      <xdr:rowOff>77107</xdr:rowOff>
    </xdr:to>
    <xdr:sp macro="" textlink="">
      <xdr:nvSpPr>
        <xdr:cNvPr id="341" name="円/楕円 340"/>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61884</xdr:rowOff>
    </xdr:from>
    <xdr:ext cx="762000" cy="259045"/>
    <xdr:sp macro="" textlink="">
      <xdr:nvSpPr>
        <xdr:cNvPr id="342" name="テキスト ボックス 341"/>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81643</xdr:rowOff>
    </xdr:from>
    <xdr:to>
      <xdr:col>20</xdr:col>
      <xdr:colOff>209550</xdr:colOff>
      <xdr:row>37</xdr:row>
      <xdr:rowOff>11793</xdr:rowOff>
    </xdr:to>
    <xdr:sp macro="" textlink="">
      <xdr:nvSpPr>
        <xdr:cNvPr id="343" name="円/楕円 342"/>
        <xdr:cNvSpPr/>
      </xdr:nvSpPr>
      <xdr:spPr>
        <a:xfrm>
          <a:off x="13843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168020</xdr:rowOff>
    </xdr:from>
    <xdr:ext cx="762000" cy="259045"/>
    <xdr:sp macro="" textlink="">
      <xdr:nvSpPr>
        <xdr:cNvPr id="344" name="テキスト ボックス 343"/>
        <xdr:cNvSpPr txBox="1"/>
      </xdr:nvSpPr>
      <xdr:spPr>
        <a:xfrm>
          <a:off x="13512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125186</xdr:rowOff>
    </xdr:from>
    <xdr:to>
      <xdr:col>19</xdr:col>
      <xdr:colOff>6350</xdr:colOff>
      <xdr:row>37</xdr:row>
      <xdr:rowOff>55336</xdr:rowOff>
    </xdr:to>
    <xdr:sp macro="" textlink="">
      <xdr:nvSpPr>
        <xdr:cNvPr id="345" name="円/楕円 344"/>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40113</xdr:rowOff>
    </xdr:from>
    <xdr:ext cx="762000" cy="259045"/>
    <xdr:sp macro="" textlink="">
      <xdr:nvSpPr>
        <xdr:cNvPr id="346" name="テキスト ボックス 345"/>
        <xdr:cNvSpPr txBox="1"/>
      </xdr:nvSpPr>
      <xdr:spPr>
        <a:xfrm>
          <a:off x="12623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大規模事業に係る償還が終了したことに伴い、公債費が減少したことにより、</a:t>
          </a:r>
          <a:r>
            <a:rPr kumimoji="1" lang="ja-JP" altLang="ja-JP" sz="1300">
              <a:solidFill>
                <a:schemeClr val="dk1"/>
              </a:solidFill>
              <a:effectLst/>
              <a:latin typeface="+mn-lt"/>
              <a:ea typeface="+mn-ea"/>
              <a:cs typeface="+mn-cs"/>
            </a:rPr>
            <a:t>昨年度と同様に</a:t>
          </a:r>
          <a:r>
            <a:rPr kumimoji="1" lang="ja-JP" altLang="en-US" sz="1300">
              <a:latin typeface="ＭＳ Ｐゴシック"/>
            </a:rPr>
            <a:t>１０％台で推移している。</a:t>
          </a:r>
        </a:p>
        <a:p>
          <a:r>
            <a:rPr kumimoji="1" lang="ja-JP" altLang="en-US" sz="1300">
              <a:latin typeface="ＭＳ Ｐゴシック"/>
            </a:rPr>
            <a:t>　今後、新庁舎建設などに係る借入の増加が見込まれるほか、過去に起債した合併特例債の償還も始まることから、公債費比率に注視していく。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69850</xdr:rowOff>
    </xdr:from>
    <xdr:to>
      <xdr:col>7</xdr:col>
      <xdr:colOff>15875</xdr:colOff>
      <xdr:row>73</xdr:row>
      <xdr:rowOff>91622</xdr:rowOff>
    </xdr:to>
    <xdr:cxnSp macro="">
      <xdr:nvCxnSpPr>
        <xdr:cNvPr id="381" name="直線コネクタ 380"/>
        <xdr:cNvCxnSpPr/>
      </xdr:nvCxnSpPr>
      <xdr:spPr>
        <a:xfrm>
          <a:off x="3987800" y="12585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2"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69850</xdr:rowOff>
    </xdr:from>
    <xdr:to>
      <xdr:col>5</xdr:col>
      <xdr:colOff>549275</xdr:colOff>
      <xdr:row>74</xdr:row>
      <xdr:rowOff>83457</xdr:rowOff>
    </xdr:to>
    <xdr:cxnSp macro="">
      <xdr:nvCxnSpPr>
        <xdr:cNvPr id="384" name="直線コネクタ 383"/>
        <xdr:cNvCxnSpPr/>
      </xdr:nvCxnSpPr>
      <xdr:spPr>
        <a:xfrm flipV="1">
          <a:off x="3098800" y="12585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157134</xdr:rowOff>
    </xdr:from>
    <xdr:ext cx="736600" cy="259045"/>
    <xdr:sp macro="" textlink="">
      <xdr:nvSpPr>
        <xdr:cNvPr id="386" name="テキスト ボックス 385"/>
        <xdr:cNvSpPr txBox="1"/>
      </xdr:nvSpPr>
      <xdr:spPr>
        <a:xfrm>
          <a:off x="3606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83457</xdr:rowOff>
    </xdr:from>
    <xdr:to>
      <xdr:col>4</xdr:col>
      <xdr:colOff>346075</xdr:colOff>
      <xdr:row>74</xdr:row>
      <xdr:rowOff>137885</xdr:rowOff>
    </xdr:to>
    <xdr:cxnSp macro="">
      <xdr:nvCxnSpPr>
        <xdr:cNvPr id="387" name="直線コネクタ 386"/>
        <xdr:cNvCxnSpPr/>
      </xdr:nvCxnSpPr>
      <xdr:spPr>
        <a:xfrm flipV="1">
          <a:off x="2209800" y="12770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9" name="テキスト ボックス 388"/>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72572</xdr:rowOff>
    </xdr:from>
    <xdr:to>
      <xdr:col>3</xdr:col>
      <xdr:colOff>142875</xdr:colOff>
      <xdr:row>74</xdr:row>
      <xdr:rowOff>137885</xdr:rowOff>
    </xdr:to>
    <xdr:cxnSp macro="">
      <xdr:nvCxnSpPr>
        <xdr:cNvPr id="390" name="直線コネクタ 389"/>
        <xdr:cNvCxnSpPr/>
      </xdr:nvCxnSpPr>
      <xdr:spPr>
        <a:xfrm>
          <a:off x="1320800" y="12759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148970</xdr:rowOff>
    </xdr:from>
    <xdr:ext cx="762000" cy="259045"/>
    <xdr:sp macro="" textlink="">
      <xdr:nvSpPr>
        <xdr:cNvPr id="392" name="テキスト ボックス 391"/>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159856</xdr:rowOff>
    </xdr:from>
    <xdr:ext cx="762000" cy="259045"/>
    <xdr:sp macro="" textlink="">
      <xdr:nvSpPr>
        <xdr:cNvPr id="394" name="テキスト ボックス 393"/>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40822</xdr:rowOff>
    </xdr:from>
    <xdr:to>
      <xdr:col>7</xdr:col>
      <xdr:colOff>66675</xdr:colOff>
      <xdr:row>73</xdr:row>
      <xdr:rowOff>142422</xdr:rowOff>
    </xdr:to>
    <xdr:sp macro="" textlink="">
      <xdr:nvSpPr>
        <xdr:cNvPr id="400" name="円/楕円 399"/>
        <xdr:cNvSpPr/>
      </xdr:nvSpPr>
      <xdr:spPr>
        <a:xfrm>
          <a:off x="47752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120849</xdr:rowOff>
    </xdr:from>
    <xdr:ext cx="762000" cy="259045"/>
    <xdr:sp macro="" textlink="">
      <xdr:nvSpPr>
        <xdr:cNvPr id="401" name="公債費該当値テキスト"/>
        <xdr:cNvSpPr txBox="1"/>
      </xdr:nvSpPr>
      <xdr:spPr>
        <a:xfrm>
          <a:off x="4914900" y="12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19050</xdr:rowOff>
    </xdr:from>
    <xdr:to>
      <xdr:col>5</xdr:col>
      <xdr:colOff>600075</xdr:colOff>
      <xdr:row>73</xdr:row>
      <xdr:rowOff>120650</xdr:rowOff>
    </xdr:to>
    <xdr:sp macro="" textlink="">
      <xdr:nvSpPr>
        <xdr:cNvPr id="402" name="円/楕円 401"/>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130827</xdr:rowOff>
    </xdr:from>
    <xdr:ext cx="736600" cy="259045"/>
    <xdr:sp macro="" textlink="">
      <xdr:nvSpPr>
        <xdr:cNvPr id="403" name="テキスト ボックス 402"/>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32657</xdr:rowOff>
    </xdr:from>
    <xdr:to>
      <xdr:col>4</xdr:col>
      <xdr:colOff>396875</xdr:colOff>
      <xdr:row>74</xdr:row>
      <xdr:rowOff>134257</xdr:rowOff>
    </xdr:to>
    <xdr:sp macro="" textlink="">
      <xdr:nvSpPr>
        <xdr:cNvPr id="404" name="円/楕円 403"/>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144434</xdr:rowOff>
    </xdr:from>
    <xdr:ext cx="762000" cy="259045"/>
    <xdr:sp macro="" textlink="">
      <xdr:nvSpPr>
        <xdr:cNvPr id="405" name="テキスト ボックス 404"/>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87085</xdr:rowOff>
    </xdr:from>
    <xdr:to>
      <xdr:col>3</xdr:col>
      <xdr:colOff>193675</xdr:colOff>
      <xdr:row>75</xdr:row>
      <xdr:rowOff>17235</xdr:rowOff>
    </xdr:to>
    <xdr:sp macro="" textlink="">
      <xdr:nvSpPr>
        <xdr:cNvPr id="406" name="円/楕円 405"/>
        <xdr:cNvSpPr/>
      </xdr:nvSpPr>
      <xdr:spPr>
        <a:xfrm>
          <a:off x="2159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27412</xdr:rowOff>
    </xdr:from>
    <xdr:ext cx="762000" cy="259045"/>
    <xdr:sp macro="" textlink="">
      <xdr:nvSpPr>
        <xdr:cNvPr id="407" name="テキスト ボックス 406"/>
        <xdr:cNvSpPr txBox="1"/>
      </xdr:nvSpPr>
      <xdr:spPr>
        <a:xfrm>
          <a:off x="1828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21772</xdr:rowOff>
    </xdr:from>
    <xdr:to>
      <xdr:col>1</xdr:col>
      <xdr:colOff>676275</xdr:colOff>
      <xdr:row>74</xdr:row>
      <xdr:rowOff>123372</xdr:rowOff>
    </xdr:to>
    <xdr:sp macro="" textlink="">
      <xdr:nvSpPr>
        <xdr:cNvPr id="408" name="円/楕円 407"/>
        <xdr:cNvSpPr/>
      </xdr:nvSpPr>
      <xdr:spPr>
        <a:xfrm>
          <a:off x="1270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133549</xdr:rowOff>
    </xdr:from>
    <xdr:ext cx="762000" cy="259045"/>
    <xdr:sp macro="" textlink="">
      <xdr:nvSpPr>
        <xdr:cNvPr id="409" name="テキスト ボックス 408"/>
        <xdr:cNvSpPr txBox="1"/>
      </xdr:nvSpPr>
      <xdr:spPr>
        <a:xfrm>
          <a:off x="939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経常収支比率は、全国平均、県平均よりも下回っているものの、財政の硬直化を招かないよう効果的・効率的な財政運営に今後とも努めたい。</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74</xdr:row>
      <xdr:rowOff>111760</xdr:rowOff>
    </xdr:to>
    <xdr:cxnSp macro="">
      <xdr:nvCxnSpPr>
        <xdr:cNvPr id="442" name="直線コネクタ 441"/>
        <xdr:cNvCxnSpPr/>
      </xdr:nvCxnSpPr>
      <xdr:spPr>
        <a:xfrm>
          <a:off x="15671800" y="12791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75</xdr:row>
      <xdr:rowOff>85090</xdr:rowOff>
    </xdr:to>
    <xdr:cxnSp macro="">
      <xdr:nvCxnSpPr>
        <xdr:cNvPr id="445" name="直線コネクタ 444"/>
        <xdr:cNvCxnSpPr/>
      </xdr:nvCxnSpPr>
      <xdr:spPr>
        <a:xfrm flipV="1">
          <a:off x="14782800" y="127914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27940</xdr:rowOff>
    </xdr:from>
    <xdr:to>
      <xdr:col>21</xdr:col>
      <xdr:colOff>361950</xdr:colOff>
      <xdr:row>75</xdr:row>
      <xdr:rowOff>85090</xdr:rowOff>
    </xdr:to>
    <xdr:cxnSp macro="">
      <xdr:nvCxnSpPr>
        <xdr:cNvPr id="448" name="直線コネクタ 447"/>
        <xdr:cNvCxnSpPr/>
      </xdr:nvCxnSpPr>
      <xdr:spPr>
        <a:xfrm>
          <a:off x="13893800" y="12715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0" name="テキスト ボックス 449"/>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27940</xdr:rowOff>
    </xdr:from>
    <xdr:to>
      <xdr:col>20</xdr:col>
      <xdr:colOff>158750</xdr:colOff>
      <xdr:row>74</xdr:row>
      <xdr:rowOff>127000</xdr:rowOff>
    </xdr:to>
    <xdr:cxnSp macro="">
      <xdr:nvCxnSpPr>
        <xdr:cNvPr id="451" name="直線コネクタ 450"/>
        <xdr:cNvCxnSpPr/>
      </xdr:nvCxnSpPr>
      <xdr:spPr>
        <a:xfrm flipV="1">
          <a:off x="13004800" y="12715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3" name="テキスト ボックス 452"/>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60960</xdr:rowOff>
    </xdr:from>
    <xdr:to>
      <xdr:col>24</xdr:col>
      <xdr:colOff>82550</xdr:colOff>
      <xdr:row>74</xdr:row>
      <xdr:rowOff>162560</xdr:rowOff>
    </xdr:to>
    <xdr:sp macro="" textlink="">
      <xdr:nvSpPr>
        <xdr:cNvPr id="461" name="円/楕円 460"/>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33037</xdr:rowOff>
    </xdr:from>
    <xdr:ext cx="762000" cy="259045"/>
    <xdr:sp macro="" textlink="">
      <xdr:nvSpPr>
        <xdr:cNvPr id="462" name="公債費以外該当値テキスト"/>
        <xdr:cNvSpPr txBox="1"/>
      </xdr:nvSpPr>
      <xdr:spPr>
        <a:xfrm>
          <a:off x="16598900" y="127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63" name="円/楕円 462"/>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139717</xdr:rowOff>
    </xdr:from>
    <xdr:ext cx="736600" cy="259045"/>
    <xdr:sp macro="" textlink="">
      <xdr:nvSpPr>
        <xdr:cNvPr id="464" name="テキスト ボックス 463"/>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65" name="円/楕円 464"/>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120666</xdr:rowOff>
    </xdr:from>
    <xdr:ext cx="762000" cy="259045"/>
    <xdr:sp macro="" textlink="">
      <xdr:nvSpPr>
        <xdr:cNvPr id="466" name="テキスト ボックス 465"/>
        <xdr:cNvSpPr txBox="1"/>
      </xdr:nvSpPr>
      <xdr:spPr>
        <a:xfrm>
          <a:off x="14401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148590</xdr:rowOff>
    </xdr:from>
    <xdr:to>
      <xdr:col>20</xdr:col>
      <xdr:colOff>209550</xdr:colOff>
      <xdr:row>74</xdr:row>
      <xdr:rowOff>78740</xdr:rowOff>
    </xdr:to>
    <xdr:sp macro="" textlink="">
      <xdr:nvSpPr>
        <xdr:cNvPr id="467" name="円/楕円 466"/>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63517</xdr:rowOff>
    </xdr:from>
    <xdr:ext cx="762000" cy="259045"/>
    <xdr:sp macro="" textlink="">
      <xdr:nvSpPr>
        <xdr:cNvPr id="468" name="テキスト ボックス 467"/>
        <xdr:cNvSpPr txBox="1"/>
      </xdr:nvSpPr>
      <xdr:spPr>
        <a:xfrm>
          <a:off x="13512800" y="1275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69" name="円/楕円 468"/>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162577</xdr:rowOff>
    </xdr:from>
    <xdr:ext cx="762000" cy="259045"/>
    <xdr:sp macro="" textlink="">
      <xdr:nvSpPr>
        <xdr:cNvPr id="470" name="テキスト ボックス 469"/>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埼玉県深谷市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62056</xdr:rowOff>
    </xdr:from>
    <xdr:to>
      <xdr:col>4</xdr:col>
      <xdr:colOff>1117600</xdr:colOff>
      <xdr:row>19</xdr:row>
      <xdr:rowOff>76131</xdr:rowOff>
    </xdr:to>
    <xdr:cxnSp macro="">
      <xdr:nvCxnSpPr>
        <xdr:cNvPr id="52" name="直線コネクタ 51"/>
        <xdr:cNvCxnSpPr/>
      </xdr:nvCxnSpPr>
      <xdr:spPr bwMode="auto">
        <a:xfrm flipV="1">
          <a:off x="5003800" y="3367231"/>
          <a:ext cx="6477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45303</xdr:rowOff>
    </xdr:from>
    <xdr:to>
      <xdr:col>4</xdr:col>
      <xdr:colOff>469900</xdr:colOff>
      <xdr:row>19</xdr:row>
      <xdr:rowOff>76131</xdr:rowOff>
    </xdr:to>
    <xdr:cxnSp macro="">
      <xdr:nvCxnSpPr>
        <xdr:cNvPr id="55" name="直線コネクタ 54"/>
        <xdr:cNvCxnSpPr/>
      </xdr:nvCxnSpPr>
      <xdr:spPr bwMode="auto">
        <a:xfrm>
          <a:off x="4305300" y="3350478"/>
          <a:ext cx="698500" cy="3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45303</xdr:rowOff>
    </xdr:from>
    <xdr:to>
      <xdr:col>3</xdr:col>
      <xdr:colOff>904875</xdr:colOff>
      <xdr:row>19</xdr:row>
      <xdr:rowOff>107351</xdr:rowOff>
    </xdr:to>
    <xdr:cxnSp macro="">
      <xdr:nvCxnSpPr>
        <xdr:cNvPr id="58" name="直線コネクタ 57"/>
        <xdr:cNvCxnSpPr/>
      </xdr:nvCxnSpPr>
      <xdr:spPr bwMode="auto">
        <a:xfrm flipV="1">
          <a:off x="3606800" y="3350478"/>
          <a:ext cx="698500" cy="6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39359</xdr:rowOff>
    </xdr:from>
    <xdr:to>
      <xdr:col>3</xdr:col>
      <xdr:colOff>206375</xdr:colOff>
      <xdr:row>19</xdr:row>
      <xdr:rowOff>107351</xdr:rowOff>
    </xdr:to>
    <xdr:cxnSp macro="">
      <xdr:nvCxnSpPr>
        <xdr:cNvPr id="61" name="直線コネクタ 60"/>
        <xdr:cNvCxnSpPr/>
      </xdr:nvCxnSpPr>
      <xdr:spPr bwMode="auto">
        <a:xfrm>
          <a:off x="2908300" y="3344534"/>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17354</xdr:rowOff>
    </xdr:from>
    <xdr:ext cx="762000" cy="259045"/>
    <xdr:sp macro="" textlink="">
      <xdr:nvSpPr>
        <xdr:cNvPr id="65" name="テキスト ボックス 64"/>
        <xdr:cNvSpPr txBox="1"/>
      </xdr:nvSpPr>
      <xdr:spPr>
        <a:xfrm>
          <a:off x="2527300" y="28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11256</xdr:rowOff>
    </xdr:from>
    <xdr:to>
      <xdr:col>5</xdr:col>
      <xdr:colOff>34925</xdr:colOff>
      <xdr:row>19</xdr:row>
      <xdr:rowOff>112856</xdr:rowOff>
    </xdr:to>
    <xdr:sp macro="" textlink="">
      <xdr:nvSpPr>
        <xdr:cNvPr id="71" name="円/楕円 70"/>
        <xdr:cNvSpPr/>
      </xdr:nvSpPr>
      <xdr:spPr bwMode="auto">
        <a:xfrm>
          <a:off x="5600700" y="33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154783</xdr:rowOff>
    </xdr:from>
    <xdr:ext cx="762000" cy="259045"/>
    <xdr:sp macro="" textlink="">
      <xdr:nvSpPr>
        <xdr:cNvPr id="72" name="人口1人当たり決算額の推移該当値テキスト130"/>
        <xdr:cNvSpPr txBox="1"/>
      </xdr:nvSpPr>
      <xdr:spPr>
        <a:xfrm>
          <a:off x="5740400" y="328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57,447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25331</xdr:rowOff>
    </xdr:from>
    <xdr:to>
      <xdr:col>4</xdr:col>
      <xdr:colOff>520700</xdr:colOff>
      <xdr:row>19</xdr:row>
      <xdr:rowOff>126931</xdr:rowOff>
    </xdr:to>
    <xdr:sp macro="" textlink="">
      <xdr:nvSpPr>
        <xdr:cNvPr id="73" name="円/楕円 72"/>
        <xdr:cNvSpPr/>
      </xdr:nvSpPr>
      <xdr:spPr bwMode="auto">
        <a:xfrm>
          <a:off x="4953000" y="33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111708</xdr:rowOff>
    </xdr:from>
    <xdr:ext cx="736600" cy="259045"/>
    <xdr:sp macro="" textlink="">
      <xdr:nvSpPr>
        <xdr:cNvPr id="74" name="テキスト ボックス 73"/>
        <xdr:cNvSpPr txBox="1"/>
      </xdr:nvSpPr>
      <xdr:spPr>
        <a:xfrm>
          <a:off x="4622800" y="3416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165953</xdr:rowOff>
    </xdr:from>
    <xdr:to>
      <xdr:col>3</xdr:col>
      <xdr:colOff>955675</xdr:colOff>
      <xdr:row>19</xdr:row>
      <xdr:rowOff>96103</xdr:rowOff>
    </xdr:to>
    <xdr:sp macro="" textlink="">
      <xdr:nvSpPr>
        <xdr:cNvPr id="75" name="円/楕円 74"/>
        <xdr:cNvSpPr/>
      </xdr:nvSpPr>
      <xdr:spPr bwMode="auto">
        <a:xfrm>
          <a:off x="4254500" y="3299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80880</xdr:rowOff>
    </xdr:from>
    <xdr:ext cx="762000" cy="259045"/>
    <xdr:sp macro="" textlink="">
      <xdr:nvSpPr>
        <xdr:cNvPr id="76" name="テキスト ボックス 75"/>
        <xdr:cNvSpPr txBox="1"/>
      </xdr:nvSpPr>
      <xdr:spPr>
        <a:xfrm>
          <a:off x="3924300" y="33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57,960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56551</xdr:rowOff>
    </xdr:from>
    <xdr:to>
      <xdr:col>3</xdr:col>
      <xdr:colOff>257175</xdr:colOff>
      <xdr:row>19</xdr:row>
      <xdr:rowOff>158151</xdr:rowOff>
    </xdr:to>
    <xdr:sp macro="" textlink="">
      <xdr:nvSpPr>
        <xdr:cNvPr id="77" name="円/楕円 76"/>
        <xdr:cNvSpPr/>
      </xdr:nvSpPr>
      <xdr:spPr bwMode="auto">
        <a:xfrm>
          <a:off x="3556000" y="336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142928</xdr:rowOff>
    </xdr:from>
    <xdr:ext cx="762000" cy="259045"/>
    <xdr:sp macro="" textlink="">
      <xdr:nvSpPr>
        <xdr:cNvPr id="78" name="テキスト ボックス 77"/>
        <xdr:cNvSpPr txBox="1"/>
      </xdr:nvSpPr>
      <xdr:spPr>
        <a:xfrm>
          <a:off x="3225800" y="344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160009</xdr:rowOff>
    </xdr:from>
    <xdr:to>
      <xdr:col>2</xdr:col>
      <xdr:colOff>692150</xdr:colOff>
      <xdr:row>19</xdr:row>
      <xdr:rowOff>90159</xdr:rowOff>
    </xdr:to>
    <xdr:sp macro="" textlink="">
      <xdr:nvSpPr>
        <xdr:cNvPr id="79" name="円/楕円 78"/>
        <xdr:cNvSpPr/>
      </xdr:nvSpPr>
      <xdr:spPr bwMode="auto">
        <a:xfrm>
          <a:off x="2857500" y="3293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74936</xdr:rowOff>
    </xdr:from>
    <xdr:ext cx="762000" cy="259045"/>
    <xdr:sp macro="" textlink="">
      <xdr:nvSpPr>
        <xdr:cNvPr id="80" name="テキスト ボックス 79"/>
        <xdr:cNvSpPr txBox="1"/>
      </xdr:nvSpPr>
      <xdr:spPr>
        <a:xfrm>
          <a:off x="2527300" y="338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133063</xdr:rowOff>
    </xdr:from>
    <xdr:ext cx="762000" cy="259045"/>
    <xdr:sp macro="" textlink="">
      <xdr:nvSpPr>
        <xdr:cNvPr id="110" name="人口1人当たり決算額の推移最小値テキスト445"/>
        <xdr:cNvSpPr txBox="1"/>
      </xdr:nvSpPr>
      <xdr:spPr>
        <a:xfrm>
          <a:off x="5740400" y="76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27787</xdr:rowOff>
    </xdr:from>
    <xdr:to>
      <xdr:col>4</xdr:col>
      <xdr:colOff>1117600</xdr:colOff>
      <xdr:row>38</xdr:row>
      <xdr:rowOff>122886</xdr:rowOff>
    </xdr:to>
    <xdr:cxnSp macro="">
      <xdr:nvCxnSpPr>
        <xdr:cNvPr id="114" name="直線コネクタ 113"/>
        <xdr:cNvCxnSpPr/>
      </xdr:nvCxnSpPr>
      <xdr:spPr bwMode="auto">
        <a:xfrm>
          <a:off x="5003800" y="7495387"/>
          <a:ext cx="647700" cy="9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286334</xdr:rowOff>
    </xdr:from>
    <xdr:to>
      <xdr:col>4</xdr:col>
      <xdr:colOff>469900</xdr:colOff>
      <xdr:row>38</xdr:row>
      <xdr:rowOff>27787</xdr:rowOff>
    </xdr:to>
    <xdr:cxnSp macro="">
      <xdr:nvCxnSpPr>
        <xdr:cNvPr id="117" name="直線コネクタ 116"/>
        <xdr:cNvCxnSpPr/>
      </xdr:nvCxnSpPr>
      <xdr:spPr bwMode="auto">
        <a:xfrm>
          <a:off x="4305300" y="7411034"/>
          <a:ext cx="698500" cy="8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152316</xdr:rowOff>
    </xdr:from>
    <xdr:ext cx="736600" cy="259045"/>
    <xdr:sp macro="" textlink="">
      <xdr:nvSpPr>
        <xdr:cNvPr id="119" name="テキスト ボックス 118"/>
        <xdr:cNvSpPr txBox="1"/>
      </xdr:nvSpPr>
      <xdr:spPr>
        <a:xfrm>
          <a:off x="4622800" y="67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118275</xdr:rowOff>
    </xdr:from>
    <xdr:to>
      <xdr:col>3</xdr:col>
      <xdr:colOff>904875</xdr:colOff>
      <xdr:row>37</xdr:row>
      <xdr:rowOff>286334</xdr:rowOff>
    </xdr:to>
    <xdr:cxnSp macro="">
      <xdr:nvCxnSpPr>
        <xdr:cNvPr id="120" name="直線コネクタ 119"/>
        <xdr:cNvCxnSpPr/>
      </xdr:nvCxnSpPr>
      <xdr:spPr bwMode="auto">
        <a:xfrm>
          <a:off x="3606800" y="7242975"/>
          <a:ext cx="698500" cy="16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218991</xdr:rowOff>
    </xdr:from>
    <xdr:ext cx="762000" cy="259045"/>
    <xdr:sp macro="" textlink="">
      <xdr:nvSpPr>
        <xdr:cNvPr id="122" name="テキスト ボックス 121"/>
        <xdr:cNvSpPr txBox="1"/>
      </xdr:nvSpPr>
      <xdr:spPr>
        <a:xfrm>
          <a:off x="39243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94806</xdr:rowOff>
    </xdr:from>
    <xdr:to>
      <xdr:col>3</xdr:col>
      <xdr:colOff>206375</xdr:colOff>
      <xdr:row>37</xdr:row>
      <xdr:rowOff>118275</xdr:rowOff>
    </xdr:to>
    <xdr:cxnSp macro="">
      <xdr:nvCxnSpPr>
        <xdr:cNvPr id="123" name="直線コネクタ 122"/>
        <xdr:cNvCxnSpPr/>
      </xdr:nvCxnSpPr>
      <xdr:spPr bwMode="auto">
        <a:xfrm>
          <a:off x="2908300" y="7219506"/>
          <a:ext cx="698500" cy="2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145381</xdr:rowOff>
    </xdr:from>
    <xdr:ext cx="762000" cy="259045"/>
    <xdr:sp macro="" textlink="">
      <xdr:nvSpPr>
        <xdr:cNvPr id="125" name="テキスト ボックス 124"/>
        <xdr:cNvSpPr txBox="1"/>
      </xdr:nvSpPr>
      <xdr:spPr>
        <a:xfrm>
          <a:off x="32258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110520</xdr:rowOff>
    </xdr:from>
    <xdr:ext cx="762000" cy="259045"/>
    <xdr:sp macro="" textlink="">
      <xdr:nvSpPr>
        <xdr:cNvPr id="127" name="テキスト ボックス 126"/>
        <xdr:cNvSpPr txBox="1"/>
      </xdr:nvSpPr>
      <xdr:spPr>
        <a:xfrm>
          <a:off x="25273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72086</xdr:rowOff>
    </xdr:from>
    <xdr:to>
      <xdr:col>5</xdr:col>
      <xdr:colOff>34925</xdr:colOff>
      <xdr:row>39</xdr:row>
      <xdr:rowOff>2236</xdr:rowOff>
    </xdr:to>
    <xdr:sp macro="" textlink="">
      <xdr:nvSpPr>
        <xdr:cNvPr id="133" name="円/楕円 132"/>
        <xdr:cNvSpPr/>
      </xdr:nvSpPr>
      <xdr:spPr bwMode="auto">
        <a:xfrm>
          <a:off x="5600700" y="753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323563</xdr:rowOff>
    </xdr:from>
    <xdr:ext cx="762000" cy="259045"/>
    <xdr:sp macro="" textlink="">
      <xdr:nvSpPr>
        <xdr:cNvPr id="134" name="人口1人当たり決算額の推移該当値テキスト445"/>
        <xdr:cNvSpPr txBox="1"/>
      </xdr:nvSpPr>
      <xdr:spPr>
        <a:xfrm>
          <a:off x="5740400" y="744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319887</xdr:rowOff>
    </xdr:from>
    <xdr:to>
      <xdr:col>4</xdr:col>
      <xdr:colOff>520700</xdr:colOff>
      <xdr:row>38</xdr:row>
      <xdr:rowOff>78587</xdr:rowOff>
    </xdr:to>
    <xdr:sp macro="" textlink="">
      <xdr:nvSpPr>
        <xdr:cNvPr id="135" name="円/楕円 134"/>
        <xdr:cNvSpPr/>
      </xdr:nvSpPr>
      <xdr:spPr bwMode="auto">
        <a:xfrm>
          <a:off x="4953000" y="744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63364</xdr:rowOff>
    </xdr:from>
    <xdr:ext cx="736600" cy="259045"/>
    <xdr:sp macro="" textlink="">
      <xdr:nvSpPr>
        <xdr:cNvPr id="136" name="テキスト ボックス 135"/>
        <xdr:cNvSpPr txBox="1"/>
      </xdr:nvSpPr>
      <xdr:spPr>
        <a:xfrm>
          <a:off x="4622800" y="7530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235534</xdr:rowOff>
    </xdr:from>
    <xdr:to>
      <xdr:col>3</xdr:col>
      <xdr:colOff>955675</xdr:colOff>
      <xdr:row>37</xdr:row>
      <xdr:rowOff>337134</xdr:rowOff>
    </xdr:to>
    <xdr:sp macro="" textlink="">
      <xdr:nvSpPr>
        <xdr:cNvPr id="137" name="円/楕円 136"/>
        <xdr:cNvSpPr/>
      </xdr:nvSpPr>
      <xdr:spPr bwMode="auto">
        <a:xfrm>
          <a:off x="4254500" y="736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321911</xdr:rowOff>
    </xdr:from>
    <xdr:ext cx="762000" cy="259045"/>
    <xdr:sp macro="" textlink="">
      <xdr:nvSpPr>
        <xdr:cNvPr id="138" name="テキスト ボックス 137"/>
        <xdr:cNvSpPr txBox="1"/>
      </xdr:nvSpPr>
      <xdr:spPr>
        <a:xfrm>
          <a:off x="3924300" y="74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67475</xdr:rowOff>
    </xdr:from>
    <xdr:to>
      <xdr:col>3</xdr:col>
      <xdr:colOff>257175</xdr:colOff>
      <xdr:row>37</xdr:row>
      <xdr:rowOff>169075</xdr:rowOff>
    </xdr:to>
    <xdr:sp macro="" textlink="">
      <xdr:nvSpPr>
        <xdr:cNvPr id="139" name="円/楕円 138"/>
        <xdr:cNvSpPr/>
      </xdr:nvSpPr>
      <xdr:spPr bwMode="auto">
        <a:xfrm>
          <a:off x="3556000" y="719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153852</xdr:rowOff>
    </xdr:from>
    <xdr:ext cx="762000" cy="259045"/>
    <xdr:sp macro="" textlink="">
      <xdr:nvSpPr>
        <xdr:cNvPr id="140" name="テキスト ボックス 139"/>
        <xdr:cNvSpPr txBox="1"/>
      </xdr:nvSpPr>
      <xdr:spPr>
        <a:xfrm>
          <a:off x="3225800" y="72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44006</xdr:rowOff>
    </xdr:from>
    <xdr:to>
      <xdr:col>2</xdr:col>
      <xdr:colOff>692150</xdr:colOff>
      <xdr:row>37</xdr:row>
      <xdr:rowOff>145606</xdr:rowOff>
    </xdr:to>
    <xdr:sp macro="" textlink="">
      <xdr:nvSpPr>
        <xdr:cNvPr id="141" name="円/楕円 140"/>
        <xdr:cNvSpPr/>
      </xdr:nvSpPr>
      <xdr:spPr bwMode="auto">
        <a:xfrm>
          <a:off x="2857500" y="716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130383</xdr:rowOff>
    </xdr:from>
    <xdr:ext cx="762000" cy="259045"/>
    <xdr:sp macro="" textlink="">
      <xdr:nvSpPr>
        <xdr:cNvPr id="142" name="テキスト ボックス 141"/>
        <xdr:cNvSpPr txBox="1"/>
      </xdr:nvSpPr>
      <xdr:spPr>
        <a:xfrm>
          <a:off x="2527300" y="72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144,696
142,132
138.37
51,546,382
47,213,853
3,668,618
30,103,692
35,508,985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24257</xdr:rowOff>
    </xdr:from>
    <xdr:to>
      <xdr:col>6</xdr:col>
      <xdr:colOff>511175</xdr:colOff>
      <xdr:row>36</xdr:row>
      <xdr:rowOff>74418</xdr:rowOff>
    </xdr:to>
    <xdr:cxnSp macro="">
      <xdr:nvCxnSpPr>
        <xdr:cNvPr id="63" name="直線コネクタ 62"/>
        <xdr:cNvCxnSpPr/>
      </xdr:nvCxnSpPr>
      <xdr:spPr>
        <a:xfrm>
          <a:off x="3797300" y="6196457"/>
          <a:ext cx="8382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21318</xdr:rowOff>
    </xdr:from>
    <xdr:to>
      <xdr:col>5</xdr:col>
      <xdr:colOff>358775</xdr:colOff>
      <xdr:row>36</xdr:row>
      <xdr:rowOff>24257</xdr:rowOff>
    </xdr:to>
    <xdr:cxnSp macro="">
      <xdr:nvCxnSpPr>
        <xdr:cNvPr id="66" name="直線コネクタ 65"/>
        <xdr:cNvCxnSpPr/>
      </xdr:nvCxnSpPr>
      <xdr:spPr>
        <a:xfrm>
          <a:off x="2908300" y="619351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21318</xdr:rowOff>
    </xdr:from>
    <xdr:to>
      <xdr:col>4</xdr:col>
      <xdr:colOff>155575</xdr:colOff>
      <xdr:row>36</xdr:row>
      <xdr:rowOff>71610</xdr:rowOff>
    </xdr:to>
    <xdr:cxnSp macro="">
      <xdr:nvCxnSpPr>
        <xdr:cNvPr id="69" name="直線コネクタ 68"/>
        <xdr:cNvCxnSpPr/>
      </xdr:nvCxnSpPr>
      <xdr:spPr>
        <a:xfrm flipV="1">
          <a:off x="2019300" y="61935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3781</xdr:rowOff>
    </xdr:from>
    <xdr:to>
      <xdr:col>2</xdr:col>
      <xdr:colOff>638175</xdr:colOff>
      <xdr:row>36</xdr:row>
      <xdr:rowOff>71610</xdr:rowOff>
    </xdr:to>
    <xdr:cxnSp macro="">
      <xdr:nvCxnSpPr>
        <xdr:cNvPr id="72" name="直線コネクタ 71"/>
        <xdr:cNvCxnSpPr/>
      </xdr:nvCxnSpPr>
      <xdr:spPr>
        <a:xfrm>
          <a:off x="1130300" y="6175981"/>
          <a:ext cx="889000" cy="6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23618</xdr:rowOff>
    </xdr:from>
    <xdr:to>
      <xdr:col>6</xdr:col>
      <xdr:colOff>561975</xdr:colOff>
      <xdr:row>36</xdr:row>
      <xdr:rowOff>125218</xdr:rowOff>
    </xdr:to>
    <xdr:sp macro="" textlink="">
      <xdr:nvSpPr>
        <xdr:cNvPr id="82" name="円/楕円 81"/>
        <xdr:cNvSpPr/>
      </xdr:nvSpPr>
      <xdr:spPr>
        <a:xfrm>
          <a:off x="4584700" y="61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2045</xdr:rowOff>
    </xdr:from>
    <xdr:ext cx="534377" cy="259045"/>
    <xdr:sp macro="" textlink="">
      <xdr:nvSpPr>
        <xdr:cNvPr id="83" name="人件費該当値テキスト"/>
        <xdr:cNvSpPr txBox="1"/>
      </xdr:nvSpPr>
      <xdr:spPr>
        <a:xfrm>
          <a:off x="4686300" y="61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144907</xdr:rowOff>
    </xdr:from>
    <xdr:to>
      <xdr:col>5</xdr:col>
      <xdr:colOff>409575</xdr:colOff>
      <xdr:row>36</xdr:row>
      <xdr:rowOff>75057</xdr:rowOff>
    </xdr:to>
    <xdr:sp macro="" textlink="">
      <xdr:nvSpPr>
        <xdr:cNvPr id="84" name="円/楕円 83"/>
        <xdr:cNvSpPr/>
      </xdr:nvSpPr>
      <xdr:spPr>
        <a:xfrm>
          <a:off x="3746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66184</xdr:rowOff>
    </xdr:from>
    <xdr:ext cx="534377" cy="259045"/>
    <xdr:sp macro="" textlink="">
      <xdr:nvSpPr>
        <xdr:cNvPr id="85" name="テキスト ボックス 84"/>
        <xdr:cNvSpPr txBox="1"/>
      </xdr:nvSpPr>
      <xdr:spPr>
        <a:xfrm>
          <a:off x="3530111" y="62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141968</xdr:rowOff>
    </xdr:from>
    <xdr:to>
      <xdr:col>4</xdr:col>
      <xdr:colOff>206375</xdr:colOff>
      <xdr:row>36</xdr:row>
      <xdr:rowOff>72118</xdr:rowOff>
    </xdr:to>
    <xdr:sp macro="" textlink="">
      <xdr:nvSpPr>
        <xdr:cNvPr id="86" name="円/楕円 85"/>
        <xdr:cNvSpPr/>
      </xdr:nvSpPr>
      <xdr:spPr>
        <a:xfrm>
          <a:off x="2857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63245</xdr:rowOff>
    </xdr:from>
    <xdr:ext cx="534377" cy="259045"/>
    <xdr:sp macro="" textlink="">
      <xdr:nvSpPr>
        <xdr:cNvPr id="87" name="テキスト ボックス 86"/>
        <xdr:cNvSpPr txBox="1"/>
      </xdr:nvSpPr>
      <xdr:spPr>
        <a:xfrm>
          <a:off x="2641111" y="62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20810</xdr:rowOff>
    </xdr:from>
    <xdr:to>
      <xdr:col>3</xdr:col>
      <xdr:colOff>3175</xdr:colOff>
      <xdr:row>36</xdr:row>
      <xdr:rowOff>122410</xdr:rowOff>
    </xdr:to>
    <xdr:sp macro="" textlink="">
      <xdr:nvSpPr>
        <xdr:cNvPr id="88" name="円/楕円 87"/>
        <xdr:cNvSpPr/>
      </xdr:nvSpPr>
      <xdr:spPr>
        <a:xfrm>
          <a:off x="1968500" y="61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113537</xdr:rowOff>
    </xdr:from>
    <xdr:ext cx="534377" cy="259045"/>
    <xdr:sp macro="" textlink="">
      <xdr:nvSpPr>
        <xdr:cNvPr id="89" name="テキスト ボックス 88"/>
        <xdr:cNvSpPr txBox="1"/>
      </xdr:nvSpPr>
      <xdr:spPr>
        <a:xfrm>
          <a:off x="1752111" y="62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124431</xdr:rowOff>
    </xdr:from>
    <xdr:to>
      <xdr:col>1</xdr:col>
      <xdr:colOff>485775</xdr:colOff>
      <xdr:row>36</xdr:row>
      <xdr:rowOff>54581</xdr:rowOff>
    </xdr:to>
    <xdr:sp macro="" textlink="">
      <xdr:nvSpPr>
        <xdr:cNvPr id="90" name="円/楕円 89"/>
        <xdr:cNvSpPr/>
      </xdr:nvSpPr>
      <xdr:spPr>
        <a:xfrm>
          <a:off x="1079500" y="612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45708</xdr:rowOff>
    </xdr:from>
    <xdr:ext cx="534377" cy="259045"/>
    <xdr:sp macro="" textlink="">
      <xdr:nvSpPr>
        <xdr:cNvPr id="91" name="テキスト ボックス 90"/>
        <xdr:cNvSpPr txBox="1"/>
      </xdr:nvSpPr>
      <xdr:spPr>
        <a:xfrm>
          <a:off x="863111" y="62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94404</xdr:rowOff>
    </xdr:from>
    <xdr:to>
      <xdr:col>6</xdr:col>
      <xdr:colOff>511175</xdr:colOff>
      <xdr:row>59</xdr:row>
      <xdr:rowOff>135944</xdr:rowOff>
    </xdr:to>
    <xdr:cxnSp macro="">
      <xdr:nvCxnSpPr>
        <xdr:cNvPr id="123" name="直線コネクタ 122"/>
        <xdr:cNvCxnSpPr/>
      </xdr:nvCxnSpPr>
      <xdr:spPr>
        <a:xfrm flipV="1">
          <a:off x="3797300" y="10209954"/>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47868</xdr:rowOff>
    </xdr:from>
    <xdr:to>
      <xdr:col>5</xdr:col>
      <xdr:colOff>358775</xdr:colOff>
      <xdr:row>59</xdr:row>
      <xdr:rowOff>135944</xdr:rowOff>
    </xdr:to>
    <xdr:cxnSp macro="">
      <xdr:nvCxnSpPr>
        <xdr:cNvPr id="126" name="直線コネクタ 125"/>
        <xdr:cNvCxnSpPr/>
      </xdr:nvCxnSpPr>
      <xdr:spPr>
        <a:xfrm>
          <a:off x="2908300" y="10163418"/>
          <a:ext cx="889000" cy="8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47868</xdr:rowOff>
    </xdr:from>
    <xdr:to>
      <xdr:col>4</xdr:col>
      <xdr:colOff>155575</xdr:colOff>
      <xdr:row>59</xdr:row>
      <xdr:rowOff>113737</xdr:rowOff>
    </xdr:to>
    <xdr:cxnSp macro="">
      <xdr:nvCxnSpPr>
        <xdr:cNvPr id="129" name="直線コネクタ 128"/>
        <xdr:cNvCxnSpPr/>
      </xdr:nvCxnSpPr>
      <xdr:spPr>
        <a:xfrm flipV="1">
          <a:off x="2019300" y="10163418"/>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110831</xdr:rowOff>
    </xdr:from>
    <xdr:to>
      <xdr:col>2</xdr:col>
      <xdr:colOff>638175</xdr:colOff>
      <xdr:row>59</xdr:row>
      <xdr:rowOff>113737</xdr:rowOff>
    </xdr:to>
    <xdr:cxnSp macro="">
      <xdr:nvCxnSpPr>
        <xdr:cNvPr id="132" name="直線コネクタ 131"/>
        <xdr:cNvCxnSpPr/>
      </xdr:nvCxnSpPr>
      <xdr:spPr>
        <a:xfrm>
          <a:off x="1130300" y="10226381"/>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88220</xdr:rowOff>
    </xdr:from>
    <xdr:ext cx="534377" cy="259045"/>
    <xdr:sp macro="" textlink="">
      <xdr:nvSpPr>
        <xdr:cNvPr id="134" name="テキスト ボックス 133"/>
        <xdr:cNvSpPr txBox="1"/>
      </xdr:nvSpPr>
      <xdr:spPr>
        <a:xfrm>
          <a:off x="1752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110558</xdr:rowOff>
    </xdr:from>
    <xdr:ext cx="534377" cy="259045"/>
    <xdr:sp macro="" textlink="">
      <xdr:nvSpPr>
        <xdr:cNvPr id="136" name="テキスト ボックス 135"/>
        <xdr:cNvSpPr txBox="1"/>
      </xdr:nvSpPr>
      <xdr:spPr>
        <a:xfrm>
          <a:off x="863111" y="97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43604</xdr:rowOff>
    </xdr:from>
    <xdr:to>
      <xdr:col>6</xdr:col>
      <xdr:colOff>561975</xdr:colOff>
      <xdr:row>59</xdr:row>
      <xdr:rowOff>145204</xdr:rowOff>
    </xdr:to>
    <xdr:sp macro="" textlink="">
      <xdr:nvSpPr>
        <xdr:cNvPr id="142" name="円/楕円 141"/>
        <xdr:cNvSpPr/>
      </xdr:nvSpPr>
      <xdr:spPr>
        <a:xfrm>
          <a:off x="4584700" y="101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129981</xdr:rowOff>
    </xdr:from>
    <xdr:ext cx="534377" cy="259045"/>
    <xdr:sp macro="" textlink="">
      <xdr:nvSpPr>
        <xdr:cNvPr id="143" name="物件費該当値テキスト"/>
        <xdr:cNvSpPr txBox="1"/>
      </xdr:nvSpPr>
      <xdr:spPr>
        <a:xfrm>
          <a:off x="4686300" y="100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40,137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85144</xdr:rowOff>
    </xdr:from>
    <xdr:to>
      <xdr:col>5</xdr:col>
      <xdr:colOff>409575</xdr:colOff>
      <xdr:row>60</xdr:row>
      <xdr:rowOff>15294</xdr:rowOff>
    </xdr:to>
    <xdr:sp macro="" textlink="">
      <xdr:nvSpPr>
        <xdr:cNvPr id="144" name="円/楕円 143"/>
        <xdr:cNvSpPr/>
      </xdr:nvSpPr>
      <xdr:spPr>
        <a:xfrm>
          <a:off x="3746500" y="102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60</xdr:row>
      <xdr:rowOff>6421</xdr:rowOff>
    </xdr:from>
    <xdr:ext cx="534377" cy="259045"/>
    <xdr:sp macro="" textlink="">
      <xdr:nvSpPr>
        <xdr:cNvPr id="145" name="テキスト ボックス 144"/>
        <xdr:cNvSpPr txBox="1"/>
      </xdr:nvSpPr>
      <xdr:spPr>
        <a:xfrm>
          <a:off x="3530111" y="102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168518</xdr:rowOff>
    </xdr:from>
    <xdr:to>
      <xdr:col>4</xdr:col>
      <xdr:colOff>206375</xdr:colOff>
      <xdr:row>59</xdr:row>
      <xdr:rowOff>98668</xdr:rowOff>
    </xdr:to>
    <xdr:sp macro="" textlink="">
      <xdr:nvSpPr>
        <xdr:cNvPr id="146" name="円/楕円 145"/>
        <xdr:cNvSpPr/>
      </xdr:nvSpPr>
      <xdr:spPr>
        <a:xfrm>
          <a:off x="2857500" y="10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89795</xdr:rowOff>
    </xdr:from>
    <xdr:ext cx="534377" cy="259045"/>
    <xdr:sp macro="" textlink="">
      <xdr:nvSpPr>
        <xdr:cNvPr id="147" name="テキスト ボックス 146"/>
        <xdr:cNvSpPr txBox="1"/>
      </xdr:nvSpPr>
      <xdr:spPr>
        <a:xfrm>
          <a:off x="2641111" y="102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62937</xdr:rowOff>
    </xdr:from>
    <xdr:to>
      <xdr:col>3</xdr:col>
      <xdr:colOff>3175</xdr:colOff>
      <xdr:row>59</xdr:row>
      <xdr:rowOff>164537</xdr:rowOff>
    </xdr:to>
    <xdr:sp macro="" textlink="">
      <xdr:nvSpPr>
        <xdr:cNvPr id="148" name="円/楕円 147"/>
        <xdr:cNvSpPr/>
      </xdr:nvSpPr>
      <xdr:spPr>
        <a:xfrm>
          <a:off x="1968500" y="101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155664</xdr:rowOff>
    </xdr:from>
    <xdr:ext cx="534377" cy="259045"/>
    <xdr:sp macro="" textlink="">
      <xdr:nvSpPr>
        <xdr:cNvPr id="149" name="テキスト ボックス 148"/>
        <xdr:cNvSpPr txBox="1"/>
      </xdr:nvSpPr>
      <xdr:spPr>
        <a:xfrm>
          <a:off x="1752111" y="102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60031</xdr:rowOff>
    </xdr:from>
    <xdr:to>
      <xdr:col>1</xdr:col>
      <xdr:colOff>485775</xdr:colOff>
      <xdr:row>59</xdr:row>
      <xdr:rowOff>161631</xdr:rowOff>
    </xdr:to>
    <xdr:sp macro="" textlink="">
      <xdr:nvSpPr>
        <xdr:cNvPr id="150" name="円/楕円 149"/>
        <xdr:cNvSpPr/>
      </xdr:nvSpPr>
      <xdr:spPr>
        <a:xfrm>
          <a:off x="1079500" y="101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152758</xdr:rowOff>
    </xdr:from>
    <xdr:ext cx="534377" cy="259045"/>
    <xdr:sp macro="" textlink="">
      <xdr:nvSpPr>
        <xdr:cNvPr id="151" name="テキスト ボックス 150"/>
        <xdr:cNvSpPr txBox="1"/>
      </xdr:nvSpPr>
      <xdr:spPr>
        <a:xfrm>
          <a:off x="863111" y="102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131699</xdr:rowOff>
    </xdr:from>
    <xdr:to>
      <xdr:col>6</xdr:col>
      <xdr:colOff>511175</xdr:colOff>
      <xdr:row>77</xdr:row>
      <xdr:rowOff>145986</xdr:rowOff>
    </xdr:to>
    <xdr:cxnSp macro="">
      <xdr:nvCxnSpPr>
        <xdr:cNvPr id="176" name="直線コネクタ 175"/>
        <xdr:cNvCxnSpPr/>
      </xdr:nvCxnSpPr>
      <xdr:spPr>
        <a:xfrm flipV="1">
          <a:off x="3797300" y="13333349"/>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130270</xdr:rowOff>
    </xdr:from>
    <xdr:to>
      <xdr:col>5</xdr:col>
      <xdr:colOff>358775</xdr:colOff>
      <xdr:row>77</xdr:row>
      <xdr:rowOff>145986</xdr:rowOff>
    </xdr:to>
    <xdr:cxnSp macro="">
      <xdr:nvCxnSpPr>
        <xdr:cNvPr id="179" name="直線コネクタ 178"/>
        <xdr:cNvCxnSpPr/>
      </xdr:nvCxnSpPr>
      <xdr:spPr>
        <a:xfrm>
          <a:off x="2908300" y="13331920"/>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31976</xdr:rowOff>
    </xdr:from>
    <xdr:ext cx="469744" cy="259045"/>
    <xdr:sp macro="" textlink="">
      <xdr:nvSpPr>
        <xdr:cNvPr id="181" name="テキスト ボックス 180"/>
        <xdr:cNvSpPr txBox="1"/>
      </xdr:nvSpPr>
      <xdr:spPr>
        <a:xfrm>
          <a:off x="3562427"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130270</xdr:rowOff>
    </xdr:from>
    <xdr:to>
      <xdr:col>4</xdr:col>
      <xdr:colOff>155575</xdr:colOff>
      <xdr:row>77</xdr:row>
      <xdr:rowOff>132042</xdr:rowOff>
    </xdr:to>
    <xdr:cxnSp macro="">
      <xdr:nvCxnSpPr>
        <xdr:cNvPr id="182" name="直線コネクタ 181"/>
        <xdr:cNvCxnSpPr/>
      </xdr:nvCxnSpPr>
      <xdr:spPr>
        <a:xfrm flipV="1">
          <a:off x="2019300" y="13331920"/>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128042</xdr:rowOff>
    </xdr:from>
    <xdr:to>
      <xdr:col>2</xdr:col>
      <xdr:colOff>638175</xdr:colOff>
      <xdr:row>77</xdr:row>
      <xdr:rowOff>132042</xdr:rowOff>
    </xdr:to>
    <xdr:cxnSp macro="">
      <xdr:nvCxnSpPr>
        <xdr:cNvPr id="185" name="直線コネクタ 184"/>
        <xdr:cNvCxnSpPr/>
      </xdr:nvCxnSpPr>
      <xdr:spPr>
        <a:xfrm>
          <a:off x="1130300" y="1332969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80899</xdr:rowOff>
    </xdr:from>
    <xdr:to>
      <xdr:col>6</xdr:col>
      <xdr:colOff>561975</xdr:colOff>
      <xdr:row>78</xdr:row>
      <xdr:rowOff>11049</xdr:rowOff>
    </xdr:to>
    <xdr:sp macro="" textlink="">
      <xdr:nvSpPr>
        <xdr:cNvPr id="195" name="円/楕円 194"/>
        <xdr:cNvSpPr/>
      </xdr:nvSpPr>
      <xdr:spPr>
        <a:xfrm>
          <a:off x="45847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167276</xdr:rowOff>
    </xdr:from>
    <xdr:ext cx="469744" cy="259045"/>
    <xdr:sp macro="" textlink="">
      <xdr:nvSpPr>
        <xdr:cNvPr id="196" name="維持補修費該当値テキスト"/>
        <xdr:cNvSpPr txBox="1"/>
      </xdr:nvSpPr>
      <xdr:spPr>
        <a:xfrm>
          <a:off x="4686300" y="131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95186</xdr:rowOff>
    </xdr:from>
    <xdr:to>
      <xdr:col>5</xdr:col>
      <xdr:colOff>409575</xdr:colOff>
      <xdr:row>78</xdr:row>
      <xdr:rowOff>25336</xdr:rowOff>
    </xdr:to>
    <xdr:sp macro="" textlink="">
      <xdr:nvSpPr>
        <xdr:cNvPr id="197" name="円/楕円 196"/>
        <xdr:cNvSpPr/>
      </xdr:nvSpPr>
      <xdr:spPr>
        <a:xfrm>
          <a:off x="3746500" y="132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16463</xdr:rowOff>
    </xdr:from>
    <xdr:ext cx="378565" cy="259045"/>
    <xdr:sp macro="" textlink="">
      <xdr:nvSpPr>
        <xdr:cNvPr id="198" name="テキスト ボックス 197"/>
        <xdr:cNvSpPr txBox="1"/>
      </xdr:nvSpPr>
      <xdr:spPr>
        <a:xfrm>
          <a:off x="3608017" y="133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79470</xdr:rowOff>
    </xdr:from>
    <xdr:to>
      <xdr:col>4</xdr:col>
      <xdr:colOff>206375</xdr:colOff>
      <xdr:row>78</xdr:row>
      <xdr:rowOff>9620</xdr:rowOff>
    </xdr:to>
    <xdr:sp macro="" textlink="">
      <xdr:nvSpPr>
        <xdr:cNvPr id="199" name="円/楕円 198"/>
        <xdr:cNvSpPr/>
      </xdr:nvSpPr>
      <xdr:spPr>
        <a:xfrm>
          <a:off x="2857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747</xdr:rowOff>
    </xdr:from>
    <xdr:ext cx="469744" cy="259045"/>
    <xdr:sp macro="" textlink="">
      <xdr:nvSpPr>
        <xdr:cNvPr id="200" name="テキスト ボックス 199"/>
        <xdr:cNvSpPr txBox="1"/>
      </xdr:nvSpPr>
      <xdr:spPr>
        <a:xfrm>
          <a:off x="2673427" y="1337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81242</xdr:rowOff>
    </xdr:from>
    <xdr:to>
      <xdr:col>3</xdr:col>
      <xdr:colOff>3175</xdr:colOff>
      <xdr:row>78</xdr:row>
      <xdr:rowOff>11392</xdr:rowOff>
    </xdr:to>
    <xdr:sp macro="" textlink="">
      <xdr:nvSpPr>
        <xdr:cNvPr id="201" name="円/楕円 200"/>
        <xdr:cNvSpPr/>
      </xdr:nvSpPr>
      <xdr:spPr>
        <a:xfrm>
          <a:off x="19685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2519</xdr:rowOff>
    </xdr:from>
    <xdr:ext cx="469744" cy="259045"/>
    <xdr:sp macro="" textlink="">
      <xdr:nvSpPr>
        <xdr:cNvPr id="202" name="テキスト ボックス 201"/>
        <xdr:cNvSpPr txBox="1"/>
      </xdr:nvSpPr>
      <xdr:spPr>
        <a:xfrm>
          <a:off x="1784427" y="1337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77242</xdr:rowOff>
    </xdr:from>
    <xdr:to>
      <xdr:col>1</xdr:col>
      <xdr:colOff>485775</xdr:colOff>
      <xdr:row>78</xdr:row>
      <xdr:rowOff>7392</xdr:rowOff>
    </xdr:to>
    <xdr:sp macro="" textlink="">
      <xdr:nvSpPr>
        <xdr:cNvPr id="203" name="円/楕円 202"/>
        <xdr:cNvSpPr/>
      </xdr:nvSpPr>
      <xdr:spPr>
        <a:xfrm>
          <a:off x="10795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169969</xdr:rowOff>
    </xdr:from>
    <xdr:ext cx="469744" cy="259045"/>
    <xdr:sp macro="" textlink="">
      <xdr:nvSpPr>
        <xdr:cNvPr id="204" name="テキスト ボックス 203"/>
        <xdr:cNvSpPr txBox="1"/>
      </xdr:nvSpPr>
      <xdr:spPr>
        <a:xfrm>
          <a:off x="895427" y="133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114396</xdr:rowOff>
    </xdr:from>
    <xdr:to>
      <xdr:col>6</xdr:col>
      <xdr:colOff>510540</xdr:colOff>
      <xdr:row>98</xdr:row>
      <xdr:rowOff>7941</xdr:rowOff>
    </xdr:to>
    <xdr:cxnSp macro="">
      <xdr:nvCxnSpPr>
        <xdr:cNvPr id="233" name="直線コネクタ 232"/>
        <xdr:cNvCxnSpPr/>
      </xdr:nvCxnSpPr>
      <xdr:spPr>
        <a:xfrm flipV="1">
          <a:off x="4633595" y="15544896"/>
          <a:ext cx="1270" cy="126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11768</xdr:rowOff>
    </xdr:from>
    <xdr:ext cx="534377" cy="259045"/>
    <xdr:sp macro="" textlink="">
      <xdr:nvSpPr>
        <xdr:cNvPr id="234" name="扶助費最小値テキスト"/>
        <xdr:cNvSpPr txBox="1"/>
      </xdr:nvSpPr>
      <xdr:spPr>
        <a:xfrm>
          <a:off x="4686300" y="168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98</xdr:row>
      <xdr:rowOff>7941</xdr:rowOff>
    </xdr:from>
    <xdr:to>
      <xdr:col>6</xdr:col>
      <xdr:colOff>600075</xdr:colOff>
      <xdr:row>98</xdr:row>
      <xdr:rowOff>7941</xdr:rowOff>
    </xdr:to>
    <xdr:cxnSp macro="">
      <xdr:nvCxnSpPr>
        <xdr:cNvPr id="235" name="直線コネクタ 234"/>
        <xdr:cNvCxnSpPr/>
      </xdr:nvCxnSpPr>
      <xdr:spPr>
        <a:xfrm>
          <a:off x="4546600" y="1681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61073</xdr:rowOff>
    </xdr:from>
    <xdr:ext cx="599010" cy="259045"/>
    <xdr:sp macro="" textlink="">
      <xdr:nvSpPr>
        <xdr:cNvPr id="236" name="扶助費最大値テキスト"/>
        <xdr:cNvSpPr txBox="1"/>
      </xdr:nvSpPr>
      <xdr:spPr>
        <a:xfrm>
          <a:off x="4686300" y="153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90</xdr:row>
      <xdr:rowOff>114396</xdr:rowOff>
    </xdr:from>
    <xdr:to>
      <xdr:col>6</xdr:col>
      <xdr:colOff>600075</xdr:colOff>
      <xdr:row>90</xdr:row>
      <xdr:rowOff>114396</xdr:rowOff>
    </xdr:to>
    <xdr:cxnSp macro="">
      <xdr:nvCxnSpPr>
        <xdr:cNvPr id="237" name="直線コネクタ 236"/>
        <xdr:cNvCxnSpPr/>
      </xdr:nvCxnSpPr>
      <xdr:spPr>
        <a:xfrm>
          <a:off x="4546600" y="1554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44889</xdr:rowOff>
    </xdr:from>
    <xdr:to>
      <xdr:col>6</xdr:col>
      <xdr:colOff>511175</xdr:colOff>
      <xdr:row>97</xdr:row>
      <xdr:rowOff>99738</xdr:rowOff>
    </xdr:to>
    <xdr:cxnSp macro="">
      <xdr:nvCxnSpPr>
        <xdr:cNvPr id="238" name="直線コネクタ 237"/>
        <xdr:cNvCxnSpPr/>
      </xdr:nvCxnSpPr>
      <xdr:spPr>
        <a:xfrm flipV="1">
          <a:off x="3797300" y="16675539"/>
          <a:ext cx="838200" cy="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121021</xdr:rowOff>
    </xdr:from>
    <xdr:ext cx="599010" cy="259045"/>
    <xdr:sp macro="" textlink="">
      <xdr:nvSpPr>
        <xdr:cNvPr id="239" name="扶助費平均値テキスト"/>
        <xdr:cNvSpPr txBox="1"/>
      </xdr:nvSpPr>
      <xdr:spPr>
        <a:xfrm>
          <a:off x="4686300" y="16237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98144</xdr:rowOff>
    </xdr:from>
    <xdr:to>
      <xdr:col>6</xdr:col>
      <xdr:colOff>561975</xdr:colOff>
      <xdr:row>96</xdr:row>
      <xdr:rowOff>28294</xdr:rowOff>
    </xdr:to>
    <xdr:sp macro="" textlink="">
      <xdr:nvSpPr>
        <xdr:cNvPr id="240" name="フローチャート : 判断 239"/>
        <xdr:cNvSpPr/>
      </xdr:nvSpPr>
      <xdr:spPr>
        <a:xfrm>
          <a:off x="4584700" y="163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99738</xdr:rowOff>
    </xdr:from>
    <xdr:to>
      <xdr:col>5</xdr:col>
      <xdr:colOff>358775</xdr:colOff>
      <xdr:row>97</xdr:row>
      <xdr:rowOff>162903</xdr:rowOff>
    </xdr:to>
    <xdr:cxnSp macro="">
      <xdr:nvCxnSpPr>
        <xdr:cNvPr id="241" name="直線コネクタ 240"/>
        <xdr:cNvCxnSpPr/>
      </xdr:nvCxnSpPr>
      <xdr:spPr>
        <a:xfrm flipV="1">
          <a:off x="2908300" y="16730388"/>
          <a:ext cx="889000" cy="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163052</xdr:rowOff>
    </xdr:from>
    <xdr:to>
      <xdr:col>5</xdr:col>
      <xdr:colOff>409575</xdr:colOff>
      <xdr:row>96</xdr:row>
      <xdr:rowOff>93202</xdr:rowOff>
    </xdr:to>
    <xdr:sp macro="" textlink="">
      <xdr:nvSpPr>
        <xdr:cNvPr id="242" name="フローチャート : 判断 241"/>
        <xdr:cNvSpPr/>
      </xdr:nvSpPr>
      <xdr:spPr>
        <a:xfrm>
          <a:off x="3746500" y="164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109729</xdr:rowOff>
    </xdr:from>
    <xdr:ext cx="599010" cy="259045"/>
    <xdr:sp macro="" textlink="">
      <xdr:nvSpPr>
        <xdr:cNvPr id="243" name="テキスト ボックス 242"/>
        <xdr:cNvSpPr txBox="1"/>
      </xdr:nvSpPr>
      <xdr:spPr>
        <a:xfrm>
          <a:off x="3497794" y="1622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162903</xdr:rowOff>
    </xdr:from>
    <xdr:to>
      <xdr:col>4</xdr:col>
      <xdr:colOff>155575</xdr:colOff>
      <xdr:row>98</xdr:row>
      <xdr:rowOff>69320</xdr:rowOff>
    </xdr:to>
    <xdr:cxnSp macro="">
      <xdr:nvCxnSpPr>
        <xdr:cNvPr id="244" name="直線コネクタ 243"/>
        <xdr:cNvCxnSpPr/>
      </xdr:nvCxnSpPr>
      <xdr:spPr>
        <a:xfrm flipV="1">
          <a:off x="2019300" y="16793553"/>
          <a:ext cx="889000" cy="7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59624</xdr:rowOff>
    </xdr:from>
    <xdr:to>
      <xdr:col>4</xdr:col>
      <xdr:colOff>206375</xdr:colOff>
      <xdr:row>97</xdr:row>
      <xdr:rowOff>161224</xdr:rowOff>
    </xdr:to>
    <xdr:sp macro="" textlink="">
      <xdr:nvSpPr>
        <xdr:cNvPr id="245" name="フローチャート : 判断 244"/>
        <xdr:cNvSpPr/>
      </xdr:nvSpPr>
      <xdr:spPr>
        <a:xfrm>
          <a:off x="2857500" y="166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6301</xdr:rowOff>
    </xdr:from>
    <xdr:ext cx="534377" cy="259045"/>
    <xdr:sp macro="" textlink="">
      <xdr:nvSpPr>
        <xdr:cNvPr id="246" name="テキスト ボックス 245"/>
        <xdr:cNvSpPr txBox="1"/>
      </xdr:nvSpPr>
      <xdr:spPr>
        <a:xfrm>
          <a:off x="2641111" y="164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69320</xdr:rowOff>
    </xdr:from>
    <xdr:to>
      <xdr:col>2</xdr:col>
      <xdr:colOff>638175</xdr:colOff>
      <xdr:row>98</xdr:row>
      <xdr:rowOff>111454</xdr:rowOff>
    </xdr:to>
    <xdr:cxnSp macro="">
      <xdr:nvCxnSpPr>
        <xdr:cNvPr id="247" name="直線コネクタ 246"/>
        <xdr:cNvCxnSpPr/>
      </xdr:nvCxnSpPr>
      <xdr:spPr>
        <a:xfrm flipV="1">
          <a:off x="1130300" y="16871420"/>
          <a:ext cx="889000" cy="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145050</xdr:rowOff>
    </xdr:from>
    <xdr:to>
      <xdr:col>3</xdr:col>
      <xdr:colOff>3175</xdr:colOff>
      <xdr:row>98</xdr:row>
      <xdr:rowOff>75200</xdr:rowOff>
    </xdr:to>
    <xdr:sp macro="" textlink="">
      <xdr:nvSpPr>
        <xdr:cNvPr id="248" name="フローチャート : 判断 247"/>
        <xdr:cNvSpPr/>
      </xdr:nvSpPr>
      <xdr:spPr>
        <a:xfrm>
          <a:off x="1968500" y="16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91727</xdr:rowOff>
    </xdr:from>
    <xdr:ext cx="534377" cy="259045"/>
    <xdr:sp macro="" textlink="">
      <xdr:nvSpPr>
        <xdr:cNvPr id="249" name="テキスト ボックス 248"/>
        <xdr:cNvSpPr txBox="1"/>
      </xdr:nvSpPr>
      <xdr:spPr>
        <a:xfrm>
          <a:off x="1752111" y="165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155780</xdr:rowOff>
    </xdr:from>
    <xdr:to>
      <xdr:col>1</xdr:col>
      <xdr:colOff>485775</xdr:colOff>
      <xdr:row>98</xdr:row>
      <xdr:rowOff>85930</xdr:rowOff>
    </xdr:to>
    <xdr:sp macro="" textlink="">
      <xdr:nvSpPr>
        <xdr:cNvPr id="250" name="フローチャート : 判断 249"/>
        <xdr:cNvSpPr/>
      </xdr:nvSpPr>
      <xdr:spPr>
        <a:xfrm>
          <a:off x="1079500" y="1678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102457</xdr:rowOff>
    </xdr:from>
    <xdr:ext cx="534377" cy="259045"/>
    <xdr:sp macro="" textlink="">
      <xdr:nvSpPr>
        <xdr:cNvPr id="251" name="テキスト ボックス 250"/>
        <xdr:cNvSpPr txBox="1"/>
      </xdr:nvSpPr>
      <xdr:spPr>
        <a:xfrm>
          <a:off x="863111" y="1656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165539</xdr:rowOff>
    </xdr:from>
    <xdr:to>
      <xdr:col>6</xdr:col>
      <xdr:colOff>561975</xdr:colOff>
      <xdr:row>97</xdr:row>
      <xdr:rowOff>95689</xdr:rowOff>
    </xdr:to>
    <xdr:sp macro="" textlink="">
      <xdr:nvSpPr>
        <xdr:cNvPr id="257" name="円/楕円 256"/>
        <xdr:cNvSpPr/>
      </xdr:nvSpPr>
      <xdr:spPr>
        <a:xfrm>
          <a:off x="4584700" y="166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143966</xdr:rowOff>
    </xdr:from>
    <xdr:ext cx="534377" cy="259045"/>
    <xdr:sp macro="" textlink="">
      <xdr:nvSpPr>
        <xdr:cNvPr id="258" name="扶助費該当値テキスト"/>
        <xdr:cNvSpPr txBox="1"/>
      </xdr:nvSpPr>
      <xdr:spPr>
        <a:xfrm>
          <a:off x="4686300" y="166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48938</xdr:rowOff>
    </xdr:from>
    <xdr:to>
      <xdr:col>5</xdr:col>
      <xdr:colOff>409575</xdr:colOff>
      <xdr:row>97</xdr:row>
      <xdr:rowOff>150538</xdr:rowOff>
    </xdr:to>
    <xdr:sp macro="" textlink="">
      <xdr:nvSpPr>
        <xdr:cNvPr id="259" name="円/楕円 258"/>
        <xdr:cNvSpPr/>
      </xdr:nvSpPr>
      <xdr:spPr>
        <a:xfrm>
          <a:off x="3746500" y="166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141665</xdr:rowOff>
    </xdr:from>
    <xdr:ext cx="534377" cy="259045"/>
    <xdr:sp macro="" textlink="">
      <xdr:nvSpPr>
        <xdr:cNvPr id="260" name="テキスト ボックス 259"/>
        <xdr:cNvSpPr txBox="1"/>
      </xdr:nvSpPr>
      <xdr:spPr>
        <a:xfrm>
          <a:off x="3530111" y="1677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112103</xdr:rowOff>
    </xdr:from>
    <xdr:to>
      <xdr:col>4</xdr:col>
      <xdr:colOff>206375</xdr:colOff>
      <xdr:row>98</xdr:row>
      <xdr:rowOff>42253</xdr:rowOff>
    </xdr:to>
    <xdr:sp macro="" textlink="">
      <xdr:nvSpPr>
        <xdr:cNvPr id="261" name="円/楕円 260"/>
        <xdr:cNvSpPr/>
      </xdr:nvSpPr>
      <xdr:spPr>
        <a:xfrm>
          <a:off x="2857500" y="167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33380</xdr:rowOff>
    </xdr:from>
    <xdr:ext cx="534377" cy="259045"/>
    <xdr:sp macro="" textlink="">
      <xdr:nvSpPr>
        <xdr:cNvPr id="262" name="テキスト ボックス 261"/>
        <xdr:cNvSpPr txBox="1"/>
      </xdr:nvSpPr>
      <xdr:spPr>
        <a:xfrm>
          <a:off x="2641111" y="168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18520</xdr:rowOff>
    </xdr:from>
    <xdr:to>
      <xdr:col>3</xdr:col>
      <xdr:colOff>3175</xdr:colOff>
      <xdr:row>98</xdr:row>
      <xdr:rowOff>120120</xdr:rowOff>
    </xdr:to>
    <xdr:sp macro="" textlink="">
      <xdr:nvSpPr>
        <xdr:cNvPr id="263" name="円/楕円 262"/>
        <xdr:cNvSpPr/>
      </xdr:nvSpPr>
      <xdr:spPr>
        <a:xfrm>
          <a:off x="1968500" y="168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111247</xdr:rowOff>
    </xdr:from>
    <xdr:ext cx="534377" cy="259045"/>
    <xdr:sp macro="" textlink="">
      <xdr:nvSpPr>
        <xdr:cNvPr id="264" name="テキスト ボックス 263"/>
        <xdr:cNvSpPr txBox="1"/>
      </xdr:nvSpPr>
      <xdr:spPr>
        <a:xfrm>
          <a:off x="1752111" y="169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60654</xdr:rowOff>
    </xdr:from>
    <xdr:to>
      <xdr:col>1</xdr:col>
      <xdr:colOff>485775</xdr:colOff>
      <xdr:row>98</xdr:row>
      <xdr:rowOff>162254</xdr:rowOff>
    </xdr:to>
    <xdr:sp macro="" textlink="">
      <xdr:nvSpPr>
        <xdr:cNvPr id="265" name="円/楕円 264"/>
        <xdr:cNvSpPr/>
      </xdr:nvSpPr>
      <xdr:spPr>
        <a:xfrm>
          <a:off x="1079500" y="168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153381</xdr:rowOff>
    </xdr:from>
    <xdr:ext cx="534377" cy="259045"/>
    <xdr:sp macro="" textlink="">
      <xdr:nvSpPr>
        <xdr:cNvPr id="266" name="テキスト ボックス 265"/>
        <xdr:cNvSpPr txBox="1"/>
      </xdr:nvSpPr>
      <xdr:spPr>
        <a:xfrm>
          <a:off x="863111" y="1695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9" name="直線コネクタ 288"/>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90"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91" name="直線コネクタ 290"/>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2"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3" name="直線コネクタ 292"/>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11181</xdr:rowOff>
    </xdr:from>
    <xdr:to>
      <xdr:col>15</xdr:col>
      <xdr:colOff>180975</xdr:colOff>
      <xdr:row>37</xdr:row>
      <xdr:rowOff>71851</xdr:rowOff>
    </xdr:to>
    <xdr:cxnSp macro="">
      <xdr:nvCxnSpPr>
        <xdr:cNvPr id="294" name="直線コネクタ 293"/>
        <xdr:cNvCxnSpPr/>
      </xdr:nvCxnSpPr>
      <xdr:spPr>
        <a:xfrm>
          <a:off x="9639300" y="5669031"/>
          <a:ext cx="838200" cy="7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5"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6" name="フローチャート : 判断 295"/>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11181</xdr:rowOff>
    </xdr:from>
    <xdr:to>
      <xdr:col>14</xdr:col>
      <xdr:colOff>28575</xdr:colOff>
      <xdr:row>33</xdr:row>
      <xdr:rowOff>46865</xdr:rowOff>
    </xdr:to>
    <xdr:cxnSp macro="">
      <xdr:nvCxnSpPr>
        <xdr:cNvPr id="297" name="直線コネクタ 296"/>
        <xdr:cNvCxnSpPr/>
      </xdr:nvCxnSpPr>
      <xdr:spPr>
        <a:xfrm flipV="1">
          <a:off x="8750300" y="5669031"/>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8" name="フローチャート : 判断 297"/>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39712</xdr:rowOff>
    </xdr:from>
    <xdr:ext cx="534377" cy="259045"/>
    <xdr:sp macro="" textlink="">
      <xdr:nvSpPr>
        <xdr:cNvPr id="299" name="テキスト ボックス 298"/>
        <xdr:cNvSpPr txBox="1"/>
      </xdr:nvSpPr>
      <xdr:spPr>
        <a:xfrm>
          <a:off x="9372111" y="62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46865</xdr:rowOff>
    </xdr:from>
    <xdr:to>
      <xdr:col>12</xdr:col>
      <xdr:colOff>511175</xdr:colOff>
      <xdr:row>37</xdr:row>
      <xdr:rowOff>117777</xdr:rowOff>
    </xdr:to>
    <xdr:cxnSp macro="">
      <xdr:nvCxnSpPr>
        <xdr:cNvPr id="300" name="直線コネクタ 299"/>
        <xdr:cNvCxnSpPr/>
      </xdr:nvCxnSpPr>
      <xdr:spPr>
        <a:xfrm flipV="1">
          <a:off x="7861300" y="5704715"/>
          <a:ext cx="889000" cy="7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301" name="フローチャート : 判断 300"/>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76700</xdr:rowOff>
    </xdr:from>
    <xdr:ext cx="534377" cy="259045"/>
    <xdr:sp macro="" textlink="">
      <xdr:nvSpPr>
        <xdr:cNvPr id="302" name="テキスト ボックス 301"/>
        <xdr:cNvSpPr txBox="1"/>
      </xdr:nvSpPr>
      <xdr:spPr>
        <a:xfrm>
          <a:off x="8483111"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68651</xdr:rowOff>
    </xdr:from>
    <xdr:to>
      <xdr:col>11</xdr:col>
      <xdr:colOff>307975</xdr:colOff>
      <xdr:row>37</xdr:row>
      <xdr:rowOff>117777</xdr:rowOff>
    </xdr:to>
    <xdr:cxnSp macro="">
      <xdr:nvCxnSpPr>
        <xdr:cNvPr id="303" name="直線コネクタ 302"/>
        <xdr:cNvCxnSpPr/>
      </xdr:nvCxnSpPr>
      <xdr:spPr>
        <a:xfrm>
          <a:off x="6972300" y="6412301"/>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4" name="フローチャート : 判断 303"/>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99677</xdr:rowOff>
    </xdr:from>
    <xdr:ext cx="534377" cy="259045"/>
    <xdr:sp macro="" textlink="">
      <xdr:nvSpPr>
        <xdr:cNvPr id="305" name="テキスト ボックス 304"/>
        <xdr:cNvSpPr txBox="1"/>
      </xdr:nvSpPr>
      <xdr:spPr>
        <a:xfrm>
          <a:off x="7594111" y="610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6" name="フローチャート : 判断 305"/>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7" name="テキスト ボックス 306"/>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21051</xdr:rowOff>
    </xdr:from>
    <xdr:to>
      <xdr:col>15</xdr:col>
      <xdr:colOff>231775</xdr:colOff>
      <xdr:row>37</xdr:row>
      <xdr:rowOff>122651</xdr:rowOff>
    </xdr:to>
    <xdr:sp macro="" textlink="">
      <xdr:nvSpPr>
        <xdr:cNvPr id="313" name="円/楕円 312"/>
        <xdr:cNvSpPr/>
      </xdr:nvSpPr>
      <xdr:spPr>
        <a:xfrm>
          <a:off x="10426700" y="63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170928</xdr:rowOff>
    </xdr:from>
    <xdr:ext cx="534377" cy="259045"/>
    <xdr:sp macro="" textlink="">
      <xdr:nvSpPr>
        <xdr:cNvPr id="314" name="補助費等該当値テキスト"/>
        <xdr:cNvSpPr txBox="1"/>
      </xdr:nvSpPr>
      <xdr:spPr>
        <a:xfrm>
          <a:off x="10528300" y="63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131831</xdr:rowOff>
    </xdr:from>
    <xdr:to>
      <xdr:col>14</xdr:col>
      <xdr:colOff>79375</xdr:colOff>
      <xdr:row>33</xdr:row>
      <xdr:rowOff>61981</xdr:rowOff>
    </xdr:to>
    <xdr:sp macro="" textlink="">
      <xdr:nvSpPr>
        <xdr:cNvPr id="315" name="円/楕円 314"/>
        <xdr:cNvSpPr/>
      </xdr:nvSpPr>
      <xdr:spPr>
        <a:xfrm>
          <a:off x="9588500" y="56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78508</xdr:rowOff>
    </xdr:from>
    <xdr:ext cx="534377" cy="259045"/>
    <xdr:sp macro="" textlink="">
      <xdr:nvSpPr>
        <xdr:cNvPr id="316" name="テキスト ボックス 315"/>
        <xdr:cNvSpPr txBox="1"/>
      </xdr:nvSpPr>
      <xdr:spPr>
        <a:xfrm>
          <a:off x="9372111" y="539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167515</xdr:rowOff>
    </xdr:from>
    <xdr:to>
      <xdr:col>12</xdr:col>
      <xdr:colOff>561975</xdr:colOff>
      <xdr:row>33</xdr:row>
      <xdr:rowOff>97665</xdr:rowOff>
    </xdr:to>
    <xdr:sp macro="" textlink="">
      <xdr:nvSpPr>
        <xdr:cNvPr id="317" name="円/楕円 316"/>
        <xdr:cNvSpPr/>
      </xdr:nvSpPr>
      <xdr:spPr>
        <a:xfrm>
          <a:off x="8699500" y="56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114192</xdr:rowOff>
    </xdr:from>
    <xdr:ext cx="534377" cy="259045"/>
    <xdr:sp macro="" textlink="">
      <xdr:nvSpPr>
        <xdr:cNvPr id="318" name="テキスト ボックス 317"/>
        <xdr:cNvSpPr txBox="1"/>
      </xdr:nvSpPr>
      <xdr:spPr>
        <a:xfrm>
          <a:off x="8483111" y="542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66977</xdr:rowOff>
    </xdr:from>
    <xdr:to>
      <xdr:col>11</xdr:col>
      <xdr:colOff>358775</xdr:colOff>
      <xdr:row>37</xdr:row>
      <xdr:rowOff>168577</xdr:rowOff>
    </xdr:to>
    <xdr:sp macro="" textlink="">
      <xdr:nvSpPr>
        <xdr:cNvPr id="319" name="円/楕円 318"/>
        <xdr:cNvSpPr/>
      </xdr:nvSpPr>
      <xdr:spPr>
        <a:xfrm>
          <a:off x="7810500" y="64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159704</xdr:rowOff>
    </xdr:from>
    <xdr:ext cx="534377" cy="259045"/>
    <xdr:sp macro="" textlink="">
      <xdr:nvSpPr>
        <xdr:cNvPr id="320" name="テキスト ボックス 319"/>
        <xdr:cNvSpPr txBox="1"/>
      </xdr:nvSpPr>
      <xdr:spPr>
        <a:xfrm>
          <a:off x="7594111" y="65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17851</xdr:rowOff>
    </xdr:from>
    <xdr:to>
      <xdr:col>10</xdr:col>
      <xdr:colOff>155575</xdr:colOff>
      <xdr:row>37</xdr:row>
      <xdr:rowOff>119451</xdr:rowOff>
    </xdr:to>
    <xdr:sp macro="" textlink="">
      <xdr:nvSpPr>
        <xdr:cNvPr id="321" name="円/楕円 320"/>
        <xdr:cNvSpPr/>
      </xdr:nvSpPr>
      <xdr:spPr>
        <a:xfrm>
          <a:off x="6921500" y="63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135978</xdr:rowOff>
    </xdr:from>
    <xdr:ext cx="534377" cy="259045"/>
    <xdr:sp macro="" textlink="">
      <xdr:nvSpPr>
        <xdr:cNvPr id="322" name="テキスト ボックス 321"/>
        <xdr:cNvSpPr txBox="1"/>
      </xdr:nvSpPr>
      <xdr:spPr>
        <a:xfrm>
          <a:off x="6705111" y="61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6" name="直線コネクタ 345"/>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7"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8" name="直線コネクタ 347"/>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9"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50" name="直線コネクタ 349"/>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94247</xdr:rowOff>
    </xdr:from>
    <xdr:to>
      <xdr:col>15</xdr:col>
      <xdr:colOff>180975</xdr:colOff>
      <xdr:row>56</xdr:row>
      <xdr:rowOff>95199</xdr:rowOff>
    </xdr:to>
    <xdr:cxnSp macro="">
      <xdr:nvCxnSpPr>
        <xdr:cNvPr id="351" name="直線コネクタ 350"/>
        <xdr:cNvCxnSpPr/>
      </xdr:nvCxnSpPr>
      <xdr:spPr>
        <a:xfrm>
          <a:off x="9639300" y="969544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52"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3" name="フローチャート : 判断 352"/>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38964</xdr:rowOff>
    </xdr:from>
    <xdr:to>
      <xdr:col>14</xdr:col>
      <xdr:colOff>28575</xdr:colOff>
      <xdr:row>56</xdr:row>
      <xdr:rowOff>94247</xdr:rowOff>
    </xdr:to>
    <xdr:cxnSp macro="">
      <xdr:nvCxnSpPr>
        <xdr:cNvPr id="354" name="直線コネクタ 353"/>
        <xdr:cNvCxnSpPr/>
      </xdr:nvCxnSpPr>
      <xdr:spPr>
        <a:xfrm>
          <a:off x="8750300" y="9640164"/>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5" name="フローチャート : 判断 354"/>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6" name="テキスト ボックス 355"/>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38964</xdr:rowOff>
    </xdr:from>
    <xdr:to>
      <xdr:col>12</xdr:col>
      <xdr:colOff>511175</xdr:colOff>
      <xdr:row>56</xdr:row>
      <xdr:rowOff>107747</xdr:rowOff>
    </xdr:to>
    <xdr:cxnSp macro="">
      <xdr:nvCxnSpPr>
        <xdr:cNvPr id="357" name="直線コネクタ 356"/>
        <xdr:cNvCxnSpPr/>
      </xdr:nvCxnSpPr>
      <xdr:spPr>
        <a:xfrm flipV="1">
          <a:off x="7861300" y="9640164"/>
          <a:ext cx="889000" cy="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8" name="フローチャート : 判断 357"/>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116794</xdr:rowOff>
    </xdr:from>
    <xdr:ext cx="534377" cy="259045"/>
    <xdr:sp macro="" textlink="">
      <xdr:nvSpPr>
        <xdr:cNvPr id="359" name="テキスト ボックス 358"/>
        <xdr:cNvSpPr txBox="1"/>
      </xdr:nvSpPr>
      <xdr:spPr>
        <a:xfrm>
          <a:off x="8483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107747</xdr:rowOff>
    </xdr:from>
    <xdr:to>
      <xdr:col>11</xdr:col>
      <xdr:colOff>307975</xdr:colOff>
      <xdr:row>56</xdr:row>
      <xdr:rowOff>130734</xdr:rowOff>
    </xdr:to>
    <xdr:cxnSp macro="">
      <xdr:nvCxnSpPr>
        <xdr:cNvPr id="360" name="直線コネクタ 359"/>
        <xdr:cNvCxnSpPr/>
      </xdr:nvCxnSpPr>
      <xdr:spPr>
        <a:xfrm flipV="1">
          <a:off x="6972300" y="9708947"/>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61" name="フローチャート : 判断 360"/>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151909</xdr:rowOff>
    </xdr:from>
    <xdr:ext cx="534377" cy="259045"/>
    <xdr:sp macro="" textlink="">
      <xdr:nvSpPr>
        <xdr:cNvPr id="362" name="テキスト ボックス 361"/>
        <xdr:cNvSpPr txBox="1"/>
      </xdr:nvSpPr>
      <xdr:spPr>
        <a:xfrm>
          <a:off x="7594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3" name="フローチャート : 判断 362"/>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73766</xdr:rowOff>
    </xdr:from>
    <xdr:ext cx="534377" cy="259045"/>
    <xdr:sp macro="" textlink="">
      <xdr:nvSpPr>
        <xdr:cNvPr id="364" name="テキスト ボックス 363"/>
        <xdr:cNvSpPr txBox="1"/>
      </xdr:nvSpPr>
      <xdr:spPr>
        <a:xfrm>
          <a:off x="6705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44399</xdr:rowOff>
    </xdr:from>
    <xdr:to>
      <xdr:col>15</xdr:col>
      <xdr:colOff>231775</xdr:colOff>
      <xdr:row>56</xdr:row>
      <xdr:rowOff>145999</xdr:rowOff>
    </xdr:to>
    <xdr:sp macro="" textlink="">
      <xdr:nvSpPr>
        <xdr:cNvPr id="370" name="円/楕円 369"/>
        <xdr:cNvSpPr/>
      </xdr:nvSpPr>
      <xdr:spPr>
        <a:xfrm>
          <a:off x="10426700" y="96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22826</xdr:rowOff>
    </xdr:from>
    <xdr:ext cx="534377" cy="259045"/>
    <xdr:sp macro="" textlink="">
      <xdr:nvSpPr>
        <xdr:cNvPr id="371" name="普通建設事業費該当値テキスト"/>
        <xdr:cNvSpPr txBox="1"/>
      </xdr:nvSpPr>
      <xdr:spPr>
        <a:xfrm>
          <a:off x="10528300" y="96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43447</xdr:rowOff>
    </xdr:from>
    <xdr:to>
      <xdr:col>14</xdr:col>
      <xdr:colOff>79375</xdr:colOff>
      <xdr:row>56</xdr:row>
      <xdr:rowOff>145047</xdr:rowOff>
    </xdr:to>
    <xdr:sp macro="" textlink="">
      <xdr:nvSpPr>
        <xdr:cNvPr id="372" name="円/楕円 371"/>
        <xdr:cNvSpPr/>
      </xdr:nvSpPr>
      <xdr:spPr>
        <a:xfrm>
          <a:off x="9588500" y="96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136174</xdr:rowOff>
    </xdr:from>
    <xdr:ext cx="534377" cy="259045"/>
    <xdr:sp macro="" textlink="">
      <xdr:nvSpPr>
        <xdr:cNvPr id="373" name="テキスト ボックス 372"/>
        <xdr:cNvSpPr txBox="1"/>
      </xdr:nvSpPr>
      <xdr:spPr>
        <a:xfrm>
          <a:off x="9372111" y="97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159614</xdr:rowOff>
    </xdr:from>
    <xdr:to>
      <xdr:col>12</xdr:col>
      <xdr:colOff>561975</xdr:colOff>
      <xdr:row>56</xdr:row>
      <xdr:rowOff>89764</xdr:rowOff>
    </xdr:to>
    <xdr:sp macro="" textlink="">
      <xdr:nvSpPr>
        <xdr:cNvPr id="374" name="円/楕円 373"/>
        <xdr:cNvSpPr/>
      </xdr:nvSpPr>
      <xdr:spPr>
        <a:xfrm>
          <a:off x="8699500" y="95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80891</xdr:rowOff>
    </xdr:from>
    <xdr:ext cx="534377" cy="259045"/>
    <xdr:sp macro="" textlink="">
      <xdr:nvSpPr>
        <xdr:cNvPr id="375" name="テキスト ボックス 374"/>
        <xdr:cNvSpPr txBox="1"/>
      </xdr:nvSpPr>
      <xdr:spPr>
        <a:xfrm>
          <a:off x="8483111" y="96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56947</xdr:rowOff>
    </xdr:from>
    <xdr:to>
      <xdr:col>11</xdr:col>
      <xdr:colOff>358775</xdr:colOff>
      <xdr:row>56</xdr:row>
      <xdr:rowOff>158547</xdr:rowOff>
    </xdr:to>
    <xdr:sp macro="" textlink="">
      <xdr:nvSpPr>
        <xdr:cNvPr id="376" name="円/楕円 375"/>
        <xdr:cNvSpPr/>
      </xdr:nvSpPr>
      <xdr:spPr>
        <a:xfrm>
          <a:off x="7810500" y="96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149674</xdr:rowOff>
    </xdr:from>
    <xdr:ext cx="534377" cy="259045"/>
    <xdr:sp macro="" textlink="">
      <xdr:nvSpPr>
        <xdr:cNvPr id="377" name="テキスト ボックス 376"/>
        <xdr:cNvSpPr txBox="1"/>
      </xdr:nvSpPr>
      <xdr:spPr>
        <a:xfrm>
          <a:off x="7594111" y="97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79934</xdr:rowOff>
    </xdr:from>
    <xdr:to>
      <xdr:col>10</xdr:col>
      <xdr:colOff>155575</xdr:colOff>
      <xdr:row>57</xdr:row>
      <xdr:rowOff>10084</xdr:rowOff>
    </xdr:to>
    <xdr:sp macro="" textlink="">
      <xdr:nvSpPr>
        <xdr:cNvPr id="378" name="円/楕円 377"/>
        <xdr:cNvSpPr/>
      </xdr:nvSpPr>
      <xdr:spPr>
        <a:xfrm>
          <a:off x="6921500" y="96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1211</xdr:rowOff>
    </xdr:from>
    <xdr:ext cx="534377" cy="259045"/>
    <xdr:sp macro="" textlink="">
      <xdr:nvSpPr>
        <xdr:cNvPr id="379" name="テキスト ボックス 378"/>
        <xdr:cNvSpPr txBox="1"/>
      </xdr:nvSpPr>
      <xdr:spPr>
        <a:xfrm>
          <a:off x="6705111" y="97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403" name="直線コネクタ 402"/>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4"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5" name="直線コネクタ 404"/>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6"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7" name="直線コネクタ 406"/>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20143</xdr:rowOff>
    </xdr:from>
    <xdr:to>
      <xdr:col>15</xdr:col>
      <xdr:colOff>180975</xdr:colOff>
      <xdr:row>77</xdr:row>
      <xdr:rowOff>116687</xdr:rowOff>
    </xdr:to>
    <xdr:cxnSp macro="">
      <xdr:nvCxnSpPr>
        <xdr:cNvPr id="408" name="直線コネクタ 407"/>
        <xdr:cNvCxnSpPr/>
      </xdr:nvCxnSpPr>
      <xdr:spPr>
        <a:xfrm flipV="1">
          <a:off x="9639300" y="13050343"/>
          <a:ext cx="838200" cy="26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38968</xdr:rowOff>
    </xdr:from>
    <xdr:ext cx="534377" cy="259045"/>
    <xdr:sp macro="" textlink="">
      <xdr:nvSpPr>
        <xdr:cNvPr id="409" name="普通建設事業費 （ うち新規整備　）平均値テキスト"/>
        <xdr:cNvSpPr txBox="1"/>
      </xdr:nvSpPr>
      <xdr:spPr>
        <a:xfrm>
          <a:off x="10528300" y="12726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10" name="フローチャート : 判断 409"/>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115354</xdr:rowOff>
    </xdr:from>
    <xdr:to>
      <xdr:col>14</xdr:col>
      <xdr:colOff>28575</xdr:colOff>
      <xdr:row>77</xdr:row>
      <xdr:rowOff>116687</xdr:rowOff>
    </xdr:to>
    <xdr:cxnSp macro="">
      <xdr:nvCxnSpPr>
        <xdr:cNvPr id="411" name="直線コネクタ 410"/>
        <xdr:cNvCxnSpPr/>
      </xdr:nvCxnSpPr>
      <xdr:spPr>
        <a:xfrm>
          <a:off x="8750300" y="12974104"/>
          <a:ext cx="889000" cy="3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12" name="フローチャート : 判断 411"/>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3" name="テキスト ボックス 412"/>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4" name="フローチャート : 判断 413"/>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5" name="テキスト ボックス 414"/>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140792</xdr:rowOff>
    </xdr:from>
    <xdr:to>
      <xdr:col>15</xdr:col>
      <xdr:colOff>231775</xdr:colOff>
      <xdr:row>76</xdr:row>
      <xdr:rowOff>70941</xdr:rowOff>
    </xdr:to>
    <xdr:sp macro="" textlink="">
      <xdr:nvSpPr>
        <xdr:cNvPr id="421" name="円/楕円 420"/>
        <xdr:cNvSpPr/>
      </xdr:nvSpPr>
      <xdr:spPr>
        <a:xfrm>
          <a:off x="10426700" y="12999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119220</xdr:rowOff>
    </xdr:from>
    <xdr:ext cx="534377" cy="259045"/>
    <xdr:sp macro="" textlink="">
      <xdr:nvSpPr>
        <xdr:cNvPr id="422" name="普通建設事業費 （ うち新規整備　）該当値テキスト"/>
        <xdr:cNvSpPr txBox="1"/>
      </xdr:nvSpPr>
      <xdr:spPr>
        <a:xfrm>
          <a:off x="10528300" y="129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65887</xdr:rowOff>
    </xdr:from>
    <xdr:to>
      <xdr:col>14</xdr:col>
      <xdr:colOff>79375</xdr:colOff>
      <xdr:row>77</xdr:row>
      <xdr:rowOff>167487</xdr:rowOff>
    </xdr:to>
    <xdr:sp macro="" textlink="">
      <xdr:nvSpPr>
        <xdr:cNvPr id="423" name="円/楕円 422"/>
        <xdr:cNvSpPr/>
      </xdr:nvSpPr>
      <xdr:spPr>
        <a:xfrm>
          <a:off x="9588500" y="13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158614</xdr:rowOff>
    </xdr:from>
    <xdr:ext cx="469744" cy="259045"/>
    <xdr:sp macro="" textlink="">
      <xdr:nvSpPr>
        <xdr:cNvPr id="424" name="テキスト ボックス 423"/>
        <xdr:cNvSpPr txBox="1"/>
      </xdr:nvSpPr>
      <xdr:spPr>
        <a:xfrm>
          <a:off x="9404427" y="133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64554</xdr:rowOff>
    </xdr:from>
    <xdr:to>
      <xdr:col>12</xdr:col>
      <xdr:colOff>561975</xdr:colOff>
      <xdr:row>75</xdr:row>
      <xdr:rowOff>166154</xdr:rowOff>
    </xdr:to>
    <xdr:sp macro="" textlink="">
      <xdr:nvSpPr>
        <xdr:cNvPr id="425" name="円/楕円 424"/>
        <xdr:cNvSpPr/>
      </xdr:nvSpPr>
      <xdr:spPr>
        <a:xfrm>
          <a:off x="8699500" y="12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157281</xdr:rowOff>
    </xdr:from>
    <xdr:ext cx="534377" cy="259045"/>
    <xdr:sp macro="" textlink="">
      <xdr:nvSpPr>
        <xdr:cNvPr id="426" name="テキスト ボックス 425"/>
        <xdr:cNvSpPr txBox="1"/>
      </xdr:nvSpPr>
      <xdr:spPr>
        <a:xfrm>
          <a:off x="8483111"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0" name="テキスト ボックス 43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2" name="テキスト ボックス 44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4" name="テキスト ボックス 44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8" name="直線コネクタ 447"/>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9"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50" name="直線コネクタ 449"/>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51"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2" name="直線コネクタ 451"/>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53677</xdr:rowOff>
    </xdr:from>
    <xdr:to>
      <xdr:col>15</xdr:col>
      <xdr:colOff>180975</xdr:colOff>
      <xdr:row>96</xdr:row>
      <xdr:rowOff>108336</xdr:rowOff>
    </xdr:to>
    <xdr:cxnSp macro="">
      <xdr:nvCxnSpPr>
        <xdr:cNvPr id="453" name="直線コネクタ 452"/>
        <xdr:cNvCxnSpPr/>
      </xdr:nvCxnSpPr>
      <xdr:spPr>
        <a:xfrm>
          <a:off x="9639300" y="16512877"/>
          <a:ext cx="8382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4"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5" name="フローチャート : 判断 454"/>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170149</xdr:rowOff>
    </xdr:from>
    <xdr:to>
      <xdr:col>14</xdr:col>
      <xdr:colOff>28575</xdr:colOff>
      <xdr:row>96</xdr:row>
      <xdr:rowOff>53677</xdr:rowOff>
    </xdr:to>
    <xdr:cxnSp macro="">
      <xdr:nvCxnSpPr>
        <xdr:cNvPr id="456" name="直線コネクタ 455"/>
        <xdr:cNvCxnSpPr/>
      </xdr:nvCxnSpPr>
      <xdr:spPr>
        <a:xfrm>
          <a:off x="8750300" y="16457899"/>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7" name="フローチャート : 判断 456"/>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8" name="テキスト ボックス 457"/>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9" name="フローチャート : 判断 458"/>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61454</xdr:rowOff>
    </xdr:from>
    <xdr:ext cx="534377" cy="259045"/>
    <xdr:sp macro="" textlink="">
      <xdr:nvSpPr>
        <xdr:cNvPr id="460" name="テキスト ボックス 459"/>
        <xdr:cNvSpPr txBox="1"/>
      </xdr:nvSpPr>
      <xdr:spPr>
        <a:xfrm>
          <a:off x="8483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57536</xdr:rowOff>
    </xdr:from>
    <xdr:to>
      <xdr:col>15</xdr:col>
      <xdr:colOff>231775</xdr:colOff>
      <xdr:row>96</xdr:row>
      <xdr:rowOff>159136</xdr:rowOff>
    </xdr:to>
    <xdr:sp macro="" textlink="">
      <xdr:nvSpPr>
        <xdr:cNvPr id="466" name="円/楕円 465"/>
        <xdr:cNvSpPr/>
      </xdr:nvSpPr>
      <xdr:spPr>
        <a:xfrm>
          <a:off x="10426700" y="16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35963</xdr:rowOff>
    </xdr:from>
    <xdr:ext cx="534377" cy="259045"/>
    <xdr:sp macro="" textlink="">
      <xdr:nvSpPr>
        <xdr:cNvPr id="467" name="普通建設事業費 （ うち更新整備　）該当値テキスト"/>
        <xdr:cNvSpPr txBox="1"/>
      </xdr:nvSpPr>
      <xdr:spPr>
        <a:xfrm>
          <a:off x="10528300" y="164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2877</xdr:rowOff>
    </xdr:from>
    <xdr:to>
      <xdr:col>14</xdr:col>
      <xdr:colOff>79375</xdr:colOff>
      <xdr:row>96</xdr:row>
      <xdr:rowOff>104477</xdr:rowOff>
    </xdr:to>
    <xdr:sp macro="" textlink="">
      <xdr:nvSpPr>
        <xdr:cNvPr id="468" name="円/楕円 467"/>
        <xdr:cNvSpPr/>
      </xdr:nvSpPr>
      <xdr:spPr>
        <a:xfrm>
          <a:off x="9588500" y="164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95604</xdr:rowOff>
    </xdr:from>
    <xdr:ext cx="534377" cy="259045"/>
    <xdr:sp macro="" textlink="">
      <xdr:nvSpPr>
        <xdr:cNvPr id="469" name="テキスト ボックス 468"/>
        <xdr:cNvSpPr txBox="1"/>
      </xdr:nvSpPr>
      <xdr:spPr>
        <a:xfrm>
          <a:off x="9372111" y="165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119349</xdr:rowOff>
    </xdr:from>
    <xdr:to>
      <xdr:col>12</xdr:col>
      <xdr:colOff>561975</xdr:colOff>
      <xdr:row>96</xdr:row>
      <xdr:rowOff>49499</xdr:rowOff>
    </xdr:to>
    <xdr:sp macro="" textlink="">
      <xdr:nvSpPr>
        <xdr:cNvPr id="470" name="円/楕円 469"/>
        <xdr:cNvSpPr/>
      </xdr:nvSpPr>
      <xdr:spPr>
        <a:xfrm>
          <a:off x="8699500" y="1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40626</xdr:rowOff>
    </xdr:from>
    <xdr:ext cx="534377" cy="259045"/>
    <xdr:sp macro="" textlink="">
      <xdr:nvSpPr>
        <xdr:cNvPr id="471" name="テキスト ボックス 470"/>
        <xdr:cNvSpPr txBox="1"/>
      </xdr:nvSpPr>
      <xdr:spPr>
        <a:xfrm>
          <a:off x="8483111" y="164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7" name="テキスト ボックス 486"/>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9" name="テキスト ボックス 488"/>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5" name="直線コネクタ 494"/>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8"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9" name="直線コネクタ 498"/>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501"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502" name="フローチャート : 判断 501"/>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4" name="フローチャート : 判断 503"/>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12971</xdr:rowOff>
    </xdr:from>
    <xdr:ext cx="378565" cy="259045"/>
    <xdr:sp macro="" textlink="">
      <xdr:nvSpPr>
        <xdr:cNvPr id="505" name="テキスト ボックス 504"/>
        <xdr:cNvSpPr txBox="1"/>
      </xdr:nvSpPr>
      <xdr:spPr>
        <a:xfrm>
          <a:off x="15292017" y="635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7" name="フローチャート : 判断 506"/>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24528</xdr:rowOff>
    </xdr:from>
    <xdr:ext cx="378565" cy="259045"/>
    <xdr:sp macro="" textlink="">
      <xdr:nvSpPr>
        <xdr:cNvPr id="508" name="テキスト ボックス 507"/>
        <xdr:cNvSpPr txBox="1"/>
      </xdr:nvSpPr>
      <xdr:spPr>
        <a:xfrm>
          <a:off x="14403017" y="63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39116</xdr:rowOff>
    </xdr:from>
    <xdr:to>
      <xdr:col>19</xdr:col>
      <xdr:colOff>644525</xdr:colOff>
      <xdr:row>39</xdr:row>
      <xdr:rowOff>44450</xdr:rowOff>
    </xdr:to>
    <xdr:cxnSp macro="">
      <xdr:nvCxnSpPr>
        <xdr:cNvPr id="509" name="直線コネクタ 508"/>
        <xdr:cNvCxnSpPr/>
      </xdr:nvCxnSpPr>
      <xdr:spPr>
        <a:xfrm>
          <a:off x="12814300" y="6725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10" name="フローチャート : 判断 509"/>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22115</xdr:rowOff>
    </xdr:from>
    <xdr:ext cx="378565" cy="259045"/>
    <xdr:sp macro="" textlink="">
      <xdr:nvSpPr>
        <xdr:cNvPr id="511" name="テキスト ボックス 510"/>
        <xdr:cNvSpPr txBox="1"/>
      </xdr:nvSpPr>
      <xdr:spPr>
        <a:xfrm>
          <a:off x="13514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12" name="フローチャート : 判断 511"/>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130065</xdr:rowOff>
    </xdr:from>
    <xdr:ext cx="469744" cy="259045"/>
    <xdr:sp macro="" textlink="">
      <xdr:nvSpPr>
        <xdr:cNvPr id="513" name="テキスト ボックス 512"/>
        <xdr:cNvSpPr txBox="1"/>
      </xdr:nvSpPr>
      <xdr:spPr>
        <a:xfrm>
          <a:off x="12579427" y="63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5" name="円/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6" name="テキスト ボックス 52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159766</xdr:rowOff>
    </xdr:from>
    <xdr:to>
      <xdr:col>18</xdr:col>
      <xdr:colOff>492125</xdr:colOff>
      <xdr:row>39</xdr:row>
      <xdr:rowOff>89916</xdr:rowOff>
    </xdr:to>
    <xdr:sp macro="" textlink="">
      <xdr:nvSpPr>
        <xdr:cNvPr id="527" name="円/楕円 526"/>
        <xdr:cNvSpPr/>
      </xdr:nvSpPr>
      <xdr:spPr>
        <a:xfrm>
          <a:off x="1276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81043</xdr:rowOff>
    </xdr:from>
    <xdr:ext cx="313932" cy="259045"/>
    <xdr:sp macro="" textlink="">
      <xdr:nvSpPr>
        <xdr:cNvPr id="528" name="テキスト ボックス 527"/>
        <xdr:cNvSpPr txBox="1"/>
      </xdr:nvSpPr>
      <xdr:spPr>
        <a:xfrm>
          <a:off x="12657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9" name="直線コネクタ 58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0" name="テキスト ボックス 58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1" name="直線コネクタ 59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2" name="テキスト ボックス 59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3" name="直線コネクタ 59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4" name="テキスト ボックス 59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5" name="直線コネクタ 59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6" name="テキスト ボックス 59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600" name="直線コネクタ 599"/>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601"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2" name="直線コネクタ 601"/>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3"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4" name="直線コネクタ 603"/>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106394</xdr:rowOff>
    </xdr:from>
    <xdr:to>
      <xdr:col>23</xdr:col>
      <xdr:colOff>517525</xdr:colOff>
      <xdr:row>78</xdr:row>
      <xdr:rowOff>108587</xdr:rowOff>
    </xdr:to>
    <xdr:cxnSp macro="">
      <xdr:nvCxnSpPr>
        <xdr:cNvPr id="605" name="直線コネクタ 604"/>
        <xdr:cNvCxnSpPr/>
      </xdr:nvCxnSpPr>
      <xdr:spPr>
        <a:xfrm>
          <a:off x="15481300" y="13479494"/>
          <a:ext cx="8382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6"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7" name="フローチャート : 判断 606"/>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25309</xdr:rowOff>
    </xdr:from>
    <xdr:to>
      <xdr:col>22</xdr:col>
      <xdr:colOff>365125</xdr:colOff>
      <xdr:row>78</xdr:row>
      <xdr:rowOff>106394</xdr:rowOff>
    </xdr:to>
    <xdr:cxnSp macro="">
      <xdr:nvCxnSpPr>
        <xdr:cNvPr id="608" name="直線コネクタ 607"/>
        <xdr:cNvCxnSpPr/>
      </xdr:nvCxnSpPr>
      <xdr:spPr>
        <a:xfrm>
          <a:off x="14592300" y="13398409"/>
          <a:ext cx="889000" cy="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9" name="フローチャート : 判断 608"/>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105208</xdr:rowOff>
    </xdr:from>
    <xdr:ext cx="534377" cy="259045"/>
    <xdr:sp macro="" textlink="">
      <xdr:nvSpPr>
        <xdr:cNvPr id="610" name="テキスト ボックス 609"/>
        <xdr:cNvSpPr txBox="1"/>
      </xdr:nvSpPr>
      <xdr:spPr>
        <a:xfrm>
          <a:off x="15214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164640</xdr:rowOff>
    </xdr:from>
    <xdr:to>
      <xdr:col>21</xdr:col>
      <xdr:colOff>161925</xdr:colOff>
      <xdr:row>78</xdr:row>
      <xdr:rowOff>25309</xdr:rowOff>
    </xdr:to>
    <xdr:cxnSp macro="">
      <xdr:nvCxnSpPr>
        <xdr:cNvPr id="611" name="直線コネクタ 610"/>
        <xdr:cNvCxnSpPr/>
      </xdr:nvCxnSpPr>
      <xdr:spPr>
        <a:xfrm>
          <a:off x="13703300" y="13366290"/>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2" name="フローチャート : 判断 611"/>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126171</xdr:rowOff>
    </xdr:from>
    <xdr:ext cx="534377" cy="259045"/>
    <xdr:sp macro="" textlink="">
      <xdr:nvSpPr>
        <xdr:cNvPr id="613" name="テキスト ボックス 612"/>
        <xdr:cNvSpPr txBox="1"/>
      </xdr:nvSpPr>
      <xdr:spPr>
        <a:xfrm>
          <a:off x="14325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164640</xdr:rowOff>
    </xdr:from>
    <xdr:to>
      <xdr:col>19</xdr:col>
      <xdr:colOff>644525</xdr:colOff>
      <xdr:row>78</xdr:row>
      <xdr:rowOff>42591</xdr:rowOff>
    </xdr:to>
    <xdr:cxnSp macro="">
      <xdr:nvCxnSpPr>
        <xdr:cNvPr id="614" name="直線コネクタ 613"/>
        <xdr:cNvCxnSpPr/>
      </xdr:nvCxnSpPr>
      <xdr:spPr>
        <a:xfrm flipV="1">
          <a:off x="12814300" y="13366290"/>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5" name="フローチャート : 判断 614"/>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113552</xdr:rowOff>
    </xdr:from>
    <xdr:ext cx="534377" cy="259045"/>
    <xdr:sp macro="" textlink="">
      <xdr:nvSpPr>
        <xdr:cNvPr id="616" name="テキスト ボックス 615"/>
        <xdr:cNvSpPr txBox="1"/>
      </xdr:nvSpPr>
      <xdr:spPr>
        <a:xfrm>
          <a:off x="13436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7" name="フローチャート : 判断 616"/>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118467</xdr:rowOff>
    </xdr:from>
    <xdr:ext cx="534377" cy="259045"/>
    <xdr:sp macro="" textlink="">
      <xdr:nvSpPr>
        <xdr:cNvPr id="618" name="テキスト ボックス 617"/>
        <xdr:cNvSpPr txBox="1"/>
      </xdr:nvSpPr>
      <xdr:spPr>
        <a:xfrm>
          <a:off x="12547111" y="1280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57787</xdr:rowOff>
    </xdr:from>
    <xdr:to>
      <xdr:col>23</xdr:col>
      <xdr:colOff>568325</xdr:colOff>
      <xdr:row>78</xdr:row>
      <xdr:rowOff>159387</xdr:rowOff>
    </xdr:to>
    <xdr:sp macro="" textlink="">
      <xdr:nvSpPr>
        <xdr:cNvPr id="624" name="円/楕円 623"/>
        <xdr:cNvSpPr/>
      </xdr:nvSpPr>
      <xdr:spPr>
        <a:xfrm>
          <a:off x="16268700" y="134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144164</xdr:rowOff>
    </xdr:from>
    <xdr:ext cx="534377" cy="259045"/>
    <xdr:sp macro="" textlink="">
      <xdr:nvSpPr>
        <xdr:cNvPr id="625" name="公債費該当値テキスト"/>
        <xdr:cNvSpPr txBox="1"/>
      </xdr:nvSpPr>
      <xdr:spPr>
        <a:xfrm>
          <a:off x="16370300" y="133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55594</xdr:rowOff>
    </xdr:from>
    <xdr:to>
      <xdr:col>22</xdr:col>
      <xdr:colOff>415925</xdr:colOff>
      <xdr:row>78</xdr:row>
      <xdr:rowOff>157194</xdr:rowOff>
    </xdr:to>
    <xdr:sp macro="" textlink="">
      <xdr:nvSpPr>
        <xdr:cNvPr id="626" name="円/楕円 625"/>
        <xdr:cNvSpPr/>
      </xdr:nvSpPr>
      <xdr:spPr>
        <a:xfrm>
          <a:off x="15430500" y="134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148321</xdr:rowOff>
    </xdr:from>
    <xdr:ext cx="534377" cy="259045"/>
    <xdr:sp macro="" textlink="">
      <xdr:nvSpPr>
        <xdr:cNvPr id="627" name="テキスト ボックス 626"/>
        <xdr:cNvSpPr txBox="1"/>
      </xdr:nvSpPr>
      <xdr:spPr>
        <a:xfrm>
          <a:off x="15214111" y="135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145959</xdr:rowOff>
    </xdr:from>
    <xdr:to>
      <xdr:col>21</xdr:col>
      <xdr:colOff>212725</xdr:colOff>
      <xdr:row>78</xdr:row>
      <xdr:rowOff>76109</xdr:rowOff>
    </xdr:to>
    <xdr:sp macro="" textlink="">
      <xdr:nvSpPr>
        <xdr:cNvPr id="628" name="円/楕円 627"/>
        <xdr:cNvSpPr/>
      </xdr:nvSpPr>
      <xdr:spPr>
        <a:xfrm>
          <a:off x="14541500" y="133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67236</xdr:rowOff>
    </xdr:from>
    <xdr:ext cx="534377" cy="259045"/>
    <xdr:sp macro="" textlink="">
      <xdr:nvSpPr>
        <xdr:cNvPr id="629" name="テキスト ボックス 628"/>
        <xdr:cNvSpPr txBox="1"/>
      </xdr:nvSpPr>
      <xdr:spPr>
        <a:xfrm>
          <a:off x="14325111" y="1344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113840</xdr:rowOff>
    </xdr:from>
    <xdr:to>
      <xdr:col>20</xdr:col>
      <xdr:colOff>9525</xdr:colOff>
      <xdr:row>78</xdr:row>
      <xdr:rowOff>43990</xdr:rowOff>
    </xdr:to>
    <xdr:sp macro="" textlink="">
      <xdr:nvSpPr>
        <xdr:cNvPr id="630" name="円/楕円 629"/>
        <xdr:cNvSpPr/>
      </xdr:nvSpPr>
      <xdr:spPr>
        <a:xfrm>
          <a:off x="13652500" y="133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35117</xdr:rowOff>
    </xdr:from>
    <xdr:ext cx="534377" cy="259045"/>
    <xdr:sp macro="" textlink="">
      <xdr:nvSpPr>
        <xdr:cNvPr id="631" name="テキスト ボックス 630"/>
        <xdr:cNvSpPr txBox="1"/>
      </xdr:nvSpPr>
      <xdr:spPr>
        <a:xfrm>
          <a:off x="13436111" y="134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163241</xdr:rowOff>
    </xdr:from>
    <xdr:to>
      <xdr:col>18</xdr:col>
      <xdr:colOff>492125</xdr:colOff>
      <xdr:row>78</xdr:row>
      <xdr:rowOff>93391</xdr:rowOff>
    </xdr:to>
    <xdr:sp macro="" textlink="">
      <xdr:nvSpPr>
        <xdr:cNvPr id="632" name="円/楕円 631"/>
        <xdr:cNvSpPr/>
      </xdr:nvSpPr>
      <xdr:spPr>
        <a:xfrm>
          <a:off x="12763500" y="133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84518</xdr:rowOff>
    </xdr:from>
    <xdr:ext cx="534377" cy="259045"/>
    <xdr:sp macro="" textlink="">
      <xdr:nvSpPr>
        <xdr:cNvPr id="633" name="テキスト ボックス 632"/>
        <xdr:cNvSpPr txBox="1"/>
      </xdr:nvSpPr>
      <xdr:spPr>
        <a:xfrm>
          <a:off x="12547111" y="134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7" name="直線コネクタ 656"/>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8"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9" name="直線コネクタ 658"/>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60"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61" name="直線コネクタ 660"/>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9437</xdr:rowOff>
    </xdr:from>
    <xdr:to>
      <xdr:col>23</xdr:col>
      <xdr:colOff>517525</xdr:colOff>
      <xdr:row>95</xdr:row>
      <xdr:rowOff>22733</xdr:rowOff>
    </xdr:to>
    <xdr:cxnSp macro="">
      <xdr:nvCxnSpPr>
        <xdr:cNvPr id="662" name="直線コネクタ 661"/>
        <xdr:cNvCxnSpPr/>
      </xdr:nvCxnSpPr>
      <xdr:spPr>
        <a:xfrm flipV="1">
          <a:off x="15481300" y="16297187"/>
          <a:ext cx="8382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79633</xdr:rowOff>
    </xdr:from>
    <xdr:ext cx="534377" cy="259045"/>
    <xdr:sp macro="" textlink="">
      <xdr:nvSpPr>
        <xdr:cNvPr id="663" name="積立金平均値テキスト"/>
        <xdr:cNvSpPr txBox="1"/>
      </xdr:nvSpPr>
      <xdr:spPr>
        <a:xfrm>
          <a:off x="16370300" y="163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4" name="フローチャート : 判断 663"/>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22733</xdr:rowOff>
    </xdr:from>
    <xdr:to>
      <xdr:col>22</xdr:col>
      <xdr:colOff>365125</xdr:colOff>
      <xdr:row>96</xdr:row>
      <xdr:rowOff>59689</xdr:rowOff>
    </xdr:to>
    <xdr:cxnSp macro="">
      <xdr:nvCxnSpPr>
        <xdr:cNvPr id="665" name="直線コネクタ 664"/>
        <xdr:cNvCxnSpPr/>
      </xdr:nvCxnSpPr>
      <xdr:spPr>
        <a:xfrm flipV="1">
          <a:off x="14592300" y="16310483"/>
          <a:ext cx="889000" cy="2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6" name="フローチャート : 判断 665"/>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7" name="テキスト ボックス 666"/>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59689</xdr:rowOff>
    </xdr:from>
    <xdr:to>
      <xdr:col>21</xdr:col>
      <xdr:colOff>161925</xdr:colOff>
      <xdr:row>96</xdr:row>
      <xdr:rowOff>87007</xdr:rowOff>
    </xdr:to>
    <xdr:cxnSp macro="">
      <xdr:nvCxnSpPr>
        <xdr:cNvPr id="668" name="直線コネクタ 667"/>
        <xdr:cNvCxnSpPr/>
      </xdr:nvCxnSpPr>
      <xdr:spPr>
        <a:xfrm flipV="1">
          <a:off x="13703300" y="1651888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9" name="フローチャート : 判断 668"/>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0" name="テキスト ボックス 669"/>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49403</xdr:rowOff>
    </xdr:from>
    <xdr:to>
      <xdr:col>19</xdr:col>
      <xdr:colOff>644525</xdr:colOff>
      <xdr:row>96</xdr:row>
      <xdr:rowOff>87007</xdr:rowOff>
    </xdr:to>
    <xdr:cxnSp macro="">
      <xdr:nvCxnSpPr>
        <xdr:cNvPr id="671" name="直線コネクタ 670"/>
        <xdr:cNvCxnSpPr/>
      </xdr:nvCxnSpPr>
      <xdr:spPr>
        <a:xfrm>
          <a:off x="12814300" y="16508603"/>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2" name="フローチャート : 判断 671"/>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3" name="テキスト ボックス 672"/>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4" name="フローチャート : 判断 673"/>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5" name="テキスト ボックス 674"/>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130087</xdr:rowOff>
    </xdr:from>
    <xdr:to>
      <xdr:col>23</xdr:col>
      <xdr:colOff>568325</xdr:colOff>
      <xdr:row>95</xdr:row>
      <xdr:rowOff>60237</xdr:rowOff>
    </xdr:to>
    <xdr:sp macro="" textlink="">
      <xdr:nvSpPr>
        <xdr:cNvPr id="681" name="円/楕円 680"/>
        <xdr:cNvSpPr/>
      </xdr:nvSpPr>
      <xdr:spPr>
        <a:xfrm>
          <a:off x="16268700" y="162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152964</xdr:rowOff>
    </xdr:from>
    <xdr:ext cx="534377" cy="259045"/>
    <xdr:sp macro="" textlink="">
      <xdr:nvSpPr>
        <xdr:cNvPr id="682" name="積立金該当値テキスト"/>
        <xdr:cNvSpPr txBox="1"/>
      </xdr:nvSpPr>
      <xdr:spPr>
        <a:xfrm>
          <a:off x="16370300" y="1609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143383</xdr:rowOff>
    </xdr:from>
    <xdr:to>
      <xdr:col>22</xdr:col>
      <xdr:colOff>415925</xdr:colOff>
      <xdr:row>95</xdr:row>
      <xdr:rowOff>73533</xdr:rowOff>
    </xdr:to>
    <xdr:sp macro="" textlink="">
      <xdr:nvSpPr>
        <xdr:cNvPr id="683" name="円/楕円 682"/>
        <xdr:cNvSpPr/>
      </xdr:nvSpPr>
      <xdr:spPr>
        <a:xfrm>
          <a:off x="15430500" y="162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90060</xdr:rowOff>
    </xdr:from>
    <xdr:ext cx="534377" cy="259045"/>
    <xdr:sp macro="" textlink="">
      <xdr:nvSpPr>
        <xdr:cNvPr id="684" name="テキスト ボックス 683"/>
        <xdr:cNvSpPr txBox="1"/>
      </xdr:nvSpPr>
      <xdr:spPr>
        <a:xfrm>
          <a:off x="15214111" y="160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8889</xdr:rowOff>
    </xdr:from>
    <xdr:to>
      <xdr:col>21</xdr:col>
      <xdr:colOff>212725</xdr:colOff>
      <xdr:row>96</xdr:row>
      <xdr:rowOff>110489</xdr:rowOff>
    </xdr:to>
    <xdr:sp macro="" textlink="">
      <xdr:nvSpPr>
        <xdr:cNvPr id="685" name="円/楕円 684"/>
        <xdr:cNvSpPr/>
      </xdr:nvSpPr>
      <xdr:spPr>
        <a:xfrm>
          <a:off x="14541500" y="164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127016</xdr:rowOff>
    </xdr:from>
    <xdr:ext cx="534377" cy="259045"/>
    <xdr:sp macro="" textlink="">
      <xdr:nvSpPr>
        <xdr:cNvPr id="686" name="テキスト ボックス 685"/>
        <xdr:cNvSpPr txBox="1"/>
      </xdr:nvSpPr>
      <xdr:spPr>
        <a:xfrm>
          <a:off x="14325111" y="162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36207</xdr:rowOff>
    </xdr:from>
    <xdr:to>
      <xdr:col>20</xdr:col>
      <xdr:colOff>9525</xdr:colOff>
      <xdr:row>96</xdr:row>
      <xdr:rowOff>137807</xdr:rowOff>
    </xdr:to>
    <xdr:sp macro="" textlink="">
      <xdr:nvSpPr>
        <xdr:cNvPr id="687" name="円/楕円 686"/>
        <xdr:cNvSpPr/>
      </xdr:nvSpPr>
      <xdr:spPr>
        <a:xfrm>
          <a:off x="13652500" y="164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128934</xdr:rowOff>
    </xdr:from>
    <xdr:ext cx="534377" cy="259045"/>
    <xdr:sp macro="" textlink="">
      <xdr:nvSpPr>
        <xdr:cNvPr id="688" name="テキスト ボックス 687"/>
        <xdr:cNvSpPr txBox="1"/>
      </xdr:nvSpPr>
      <xdr:spPr>
        <a:xfrm>
          <a:off x="13436111" y="165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170053</xdr:rowOff>
    </xdr:from>
    <xdr:to>
      <xdr:col>18</xdr:col>
      <xdr:colOff>492125</xdr:colOff>
      <xdr:row>96</xdr:row>
      <xdr:rowOff>100203</xdr:rowOff>
    </xdr:to>
    <xdr:sp macro="" textlink="">
      <xdr:nvSpPr>
        <xdr:cNvPr id="689" name="円/楕円 688"/>
        <xdr:cNvSpPr/>
      </xdr:nvSpPr>
      <xdr:spPr>
        <a:xfrm>
          <a:off x="12763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116730</xdr:rowOff>
    </xdr:from>
    <xdr:ext cx="534377" cy="259045"/>
    <xdr:sp macro="" textlink="">
      <xdr:nvSpPr>
        <xdr:cNvPr id="690" name="テキスト ボックス 689"/>
        <xdr:cNvSpPr txBox="1"/>
      </xdr:nvSpPr>
      <xdr:spPr>
        <a:xfrm>
          <a:off x="12547111" y="162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42164</xdr:rowOff>
    </xdr:from>
    <xdr:to>
      <xdr:col>32</xdr:col>
      <xdr:colOff>186689</xdr:colOff>
      <xdr:row>39</xdr:row>
      <xdr:rowOff>44450</xdr:rowOff>
    </xdr:to>
    <xdr:cxnSp macro="">
      <xdr:nvCxnSpPr>
        <xdr:cNvPr id="714" name="直線コネクタ 713"/>
        <xdr:cNvCxnSpPr/>
      </xdr:nvCxnSpPr>
      <xdr:spPr>
        <a:xfrm flipV="1">
          <a:off x="22159595" y="5528564"/>
          <a:ext cx="1269"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160291</xdr:rowOff>
    </xdr:from>
    <xdr:ext cx="469744" cy="259045"/>
    <xdr:sp macro="" textlink="">
      <xdr:nvSpPr>
        <xdr:cNvPr id="717" name="投資及び出資金最大値テキスト"/>
        <xdr:cNvSpPr txBox="1"/>
      </xdr:nvSpPr>
      <xdr:spPr>
        <a:xfrm>
          <a:off x="22212300" y="530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32</xdr:row>
      <xdr:rowOff>42164</xdr:rowOff>
    </xdr:from>
    <xdr:to>
      <xdr:col>32</xdr:col>
      <xdr:colOff>276225</xdr:colOff>
      <xdr:row>32</xdr:row>
      <xdr:rowOff>42164</xdr:rowOff>
    </xdr:to>
    <xdr:cxnSp macro="">
      <xdr:nvCxnSpPr>
        <xdr:cNvPr id="718" name="直線コネクタ 717"/>
        <xdr:cNvCxnSpPr/>
      </xdr:nvCxnSpPr>
      <xdr:spPr>
        <a:xfrm>
          <a:off x="22072600" y="552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62611</xdr:rowOff>
    </xdr:from>
    <xdr:to>
      <xdr:col>32</xdr:col>
      <xdr:colOff>187325</xdr:colOff>
      <xdr:row>37</xdr:row>
      <xdr:rowOff>160909</xdr:rowOff>
    </xdr:to>
    <xdr:cxnSp macro="">
      <xdr:nvCxnSpPr>
        <xdr:cNvPr id="719" name="直線コネクタ 718"/>
        <xdr:cNvCxnSpPr/>
      </xdr:nvCxnSpPr>
      <xdr:spPr>
        <a:xfrm>
          <a:off x="21323300" y="6406261"/>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132859</xdr:rowOff>
    </xdr:from>
    <xdr:ext cx="469744" cy="259045"/>
    <xdr:sp macro="" textlink="">
      <xdr:nvSpPr>
        <xdr:cNvPr id="720" name="投資及び出資金平均値テキスト"/>
        <xdr:cNvSpPr txBox="1"/>
      </xdr:nvSpPr>
      <xdr:spPr>
        <a:xfrm>
          <a:off x="22212300" y="64765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154432</xdr:rowOff>
    </xdr:from>
    <xdr:to>
      <xdr:col>32</xdr:col>
      <xdr:colOff>238125</xdr:colOff>
      <xdr:row>38</xdr:row>
      <xdr:rowOff>84582</xdr:rowOff>
    </xdr:to>
    <xdr:sp macro="" textlink="">
      <xdr:nvSpPr>
        <xdr:cNvPr id="721" name="フローチャート : 判断 720"/>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32512</xdr:rowOff>
    </xdr:from>
    <xdr:to>
      <xdr:col>31</xdr:col>
      <xdr:colOff>34925</xdr:colOff>
      <xdr:row>37</xdr:row>
      <xdr:rowOff>62611</xdr:rowOff>
    </xdr:to>
    <xdr:cxnSp macro="">
      <xdr:nvCxnSpPr>
        <xdr:cNvPr id="722" name="直線コネクタ 721"/>
        <xdr:cNvCxnSpPr/>
      </xdr:nvCxnSpPr>
      <xdr:spPr>
        <a:xfrm>
          <a:off x="20434300" y="5518912"/>
          <a:ext cx="889000" cy="8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39116</xdr:rowOff>
    </xdr:from>
    <xdr:to>
      <xdr:col>31</xdr:col>
      <xdr:colOff>85725</xdr:colOff>
      <xdr:row>38</xdr:row>
      <xdr:rowOff>140716</xdr:rowOff>
    </xdr:to>
    <xdr:sp macro="" textlink="">
      <xdr:nvSpPr>
        <xdr:cNvPr id="723" name="フローチャート : 判断 722"/>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131843</xdr:rowOff>
    </xdr:from>
    <xdr:ext cx="378565" cy="259045"/>
    <xdr:sp macro="" textlink="">
      <xdr:nvSpPr>
        <xdr:cNvPr id="724" name="テキスト ボックス 723"/>
        <xdr:cNvSpPr txBox="1"/>
      </xdr:nvSpPr>
      <xdr:spPr>
        <a:xfrm>
          <a:off x="21134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28067</xdr:rowOff>
    </xdr:from>
    <xdr:to>
      <xdr:col>29</xdr:col>
      <xdr:colOff>517525</xdr:colOff>
      <xdr:row>32</xdr:row>
      <xdr:rowOff>32512</xdr:rowOff>
    </xdr:to>
    <xdr:cxnSp macro="">
      <xdr:nvCxnSpPr>
        <xdr:cNvPr id="725" name="直線コネクタ 724"/>
        <xdr:cNvCxnSpPr/>
      </xdr:nvCxnSpPr>
      <xdr:spPr>
        <a:xfrm>
          <a:off x="19545300" y="5171567"/>
          <a:ext cx="889000" cy="3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27" name="テキスト ボックス 726"/>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28067</xdr:rowOff>
    </xdr:from>
    <xdr:to>
      <xdr:col>28</xdr:col>
      <xdr:colOff>314325</xdr:colOff>
      <xdr:row>31</xdr:row>
      <xdr:rowOff>47879</xdr:rowOff>
    </xdr:to>
    <xdr:cxnSp macro="">
      <xdr:nvCxnSpPr>
        <xdr:cNvPr id="728" name="直線コネクタ 727"/>
        <xdr:cNvCxnSpPr/>
      </xdr:nvCxnSpPr>
      <xdr:spPr>
        <a:xfrm flipV="1">
          <a:off x="18656300" y="5171567"/>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0" name="テキスト ボックス 729"/>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2" name="テキスト ボックス 731"/>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110109</xdr:rowOff>
    </xdr:from>
    <xdr:to>
      <xdr:col>32</xdr:col>
      <xdr:colOff>238125</xdr:colOff>
      <xdr:row>38</xdr:row>
      <xdr:rowOff>40260</xdr:rowOff>
    </xdr:to>
    <xdr:sp macro="" textlink="">
      <xdr:nvSpPr>
        <xdr:cNvPr id="738" name="円/楕円 737"/>
        <xdr:cNvSpPr/>
      </xdr:nvSpPr>
      <xdr:spPr>
        <a:xfrm>
          <a:off x="22110700" y="64537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132986</xdr:rowOff>
    </xdr:from>
    <xdr:ext cx="469744" cy="259045"/>
    <xdr:sp macro="" textlink="">
      <xdr:nvSpPr>
        <xdr:cNvPr id="739" name="投資及び出資金該当値テキスト"/>
        <xdr:cNvSpPr txBox="1"/>
      </xdr:nvSpPr>
      <xdr:spPr>
        <a:xfrm>
          <a:off x="22212300"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11811</xdr:rowOff>
    </xdr:from>
    <xdr:to>
      <xdr:col>31</xdr:col>
      <xdr:colOff>85725</xdr:colOff>
      <xdr:row>37</xdr:row>
      <xdr:rowOff>113411</xdr:rowOff>
    </xdr:to>
    <xdr:sp macro="" textlink="">
      <xdr:nvSpPr>
        <xdr:cNvPr id="740" name="円/楕円 739"/>
        <xdr:cNvSpPr/>
      </xdr:nvSpPr>
      <xdr:spPr>
        <a:xfrm>
          <a:off x="21272500" y="63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129938</xdr:rowOff>
    </xdr:from>
    <xdr:ext cx="469744" cy="259045"/>
    <xdr:sp macro="" textlink="">
      <xdr:nvSpPr>
        <xdr:cNvPr id="741" name="テキスト ボックス 740"/>
        <xdr:cNvSpPr txBox="1"/>
      </xdr:nvSpPr>
      <xdr:spPr>
        <a:xfrm>
          <a:off x="21088427" y="61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153162</xdr:rowOff>
    </xdr:from>
    <xdr:to>
      <xdr:col>29</xdr:col>
      <xdr:colOff>568325</xdr:colOff>
      <xdr:row>32</xdr:row>
      <xdr:rowOff>83312</xdr:rowOff>
    </xdr:to>
    <xdr:sp macro="" textlink="">
      <xdr:nvSpPr>
        <xdr:cNvPr id="742" name="円/楕円 741"/>
        <xdr:cNvSpPr/>
      </xdr:nvSpPr>
      <xdr:spPr>
        <a:xfrm>
          <a:off x="20383500" y="54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99839</xdr:rowOff>
    </xdr:from>
    <xdr:ext cx="469744" cy="259045"/>
    <xdr:sp macro="" textlink="">
      <xdr:nvSpPr>
        <xdr:cNvPr id="743" name="テキスト ボックス 742"/>
        <xdr:cNvSpPr txBox="1"/>
      </xdr:nvSpPr>
      <xdr:spPr>
        <a:xfrm>
          <a:off x="20199427" y="52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9,544</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148717</xdr:rowOff>
    </xdr:from>
    <xdr:to>
      <xdr:col>28</xdr:col>
      <xdr:colOff>365125</xdr:colOff>
      <xdr:row>30</xdr:row>
      <xdr:rowOff>78867</xdr:rowOff>
    </xdr:to>
    <xdr:sp macro="" textlink="">
      <xdr:nvSpPr>
        <xdr:cNvPr id="744" name="円/楕円 743"/>
        <xdr:cNvSpPr/>
      </xdr:nvSpPr>
      <xdr:spPr>
        <a:xfrm>
          <a:off x="19494500" y="51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95394</xdr:rowOff>
    </xdr:from>
    <xdr:ext cx="534377" cy="259045"/>
    <xdr:sp macro="" textlink="">
      <xdr:nvSpPr>
        <xdr:cNvPr id="745" name="テキスト ボックス 744"/>
        <xdr:cNvSpPr txBox="1"/>
      </xdr:nvSpPr>
      <xdr:spPr>
        <a:xfrm>
          <a:off x="19278111" y="489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168529</xdr:rowOff>
    </xdr:from>
    <xdr:to>
      <xdr:col>27</xdr:col>
      <xdr:colOff>161925</xdr:colOff>
      <xdr:row>31</xdr:row>
      <xdr:rowOff>98679</xdr:rowOff>
    </xdr:to>
    <xdr:sp macro="" textlink="">
      <xdr:nvSpPr>
        <xdr:cNvPr id="746" name="円/楕円 745"/>
        <xdr:cNvSpPr/>
      </xdr:nvSpPr>
      <xdr:spPr>
        <a:xfrm>
          <a:off x="18605500" y="53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115206</xdr:rowOff>
    </xdr:from>
    <xdr:ext cx="534377" cy="259045"/>
    <xdr:sp macro="" textlink="">
      <xdr:nvSpPr>
        <xdr:cNvPr id="747" name="テキスト ボックス 746"/>
        <xdr:cNvSpPr txBox="1"/>
      </xdr:nvSpPr>
      <xdr:spPr>
        <a:xfrm>
          <a:off x="18389111"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8" name="直線コネクタ 75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9" name="テキスト ボックス 75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0" name="直線コネクタ 75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1" name="テキスト ボックス 76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3" name="テキスト ボックス 76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4" name="直線コネクタ 76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5" name="テキスト ボックス 76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6" name="直線コネクタ 76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7" name="テキスト ボックス 76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71" name="直線コネクタ 770"/>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3" name="直線コネクタ 77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4"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5" name="直線コネクタ 774"/>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158941</xdr:rowOff>
    </xdr:from>
    <xdr:to>
      <xdr:col>32</xdr:col>
      <xdr:colOff>187325</xdr:colOff>
      <xdr:row>59</xdr:row>
      <xdr:rowOff>2769</xdr:rowOff>
    </xdr:to>
    <xdr:cxnSp macro="">
      <xdr:nvCxnSpPr>
        <xdr:cNvPr id="776" name="直線コネクタ 775"/>
        <xdr:cNvCxnSpPr/>
      </xdr:nvCxnSpPr>
      <xdr:spPr>
        <a:xfrm>
          <a:off x="21323300" y="10103041"/>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7"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8" name="フローチャート : 判断 777"/>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100190</xdr:rowOff>
    </xdr:from>
    <xdr:to>
      <xdr:col>31</xdr:col>
      <xdr:colOff>34925</xdr:colOff>
      <xdr:row>58</xdr:row>
      <xdr:rowOff>158941</xdr:rowOff>
    </xdr:to>
    <xdr:cxnSp macro="">
      <xdr:nvCxnSpPr>
        <xdr:cNvPr id="779" name="直線コネクタ 778"/>
        <xdr:cNvCxnSpPr/>
      </xdr:nvCxnSpPr>
      <xdr:spPr>
        <a:xfrm>
          <a:off x="20434300" y="10044290"/>
          <a:ext cx="889000" cy="5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80" name="フローチャート : 判断 779"/>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81" name="テキスト ボックス 780"/>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79387</xdr:rowOff>
    </xdr:from>
    <xdr:to>
      <xdr:col>29</xdr:col>
      <xdr:colOff>517525</xdr:colOff>
      <xdr:row>58</xdr:row>
      <xdr:rowOff>100190</xdr:rowOff>
    </xdr:to>
    <xdr:cxnSp macro="">
      <xdr:nvCxnSpPr>
        <xdr:cNvPr id="782" name="直線コネクタ 781"/>
        <xdr:cNvCxnSpPr/>
      </xdr:nvCxnSpPr>
      <xdr:spPr>
        <a:xfrm>
          <a:off x="19545300" y="1002348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3" name="フローチャート : 判断 782"/>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4" name="テキスト ボックス 783"/>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60947</xdr:rowOff>
    </xdr:from>
    <xdr:to>
      <xdr:col>28</xdr:col>
      <xdr:colOff>314325</xdr:colOff>
      <xdr:row>58</xdr:row>
      <xdr:rowOff>79387</xdr:rowOff>
    </xdr:to>
    <xdr:cxnSp macro="">
      <xdr:nvCxnSpPr>
        <xdr:cNvPr id="785" name="直線コネクタ 784"/>
        <xdr:cNvCxnSpPr/>
      </xdr:nvCxnSpPr>
      <xdr:spPr>
        <a:xfrm>
          <a:off x="18656300" y="1000504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6" name="フローチャート : 判断 785"/>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7" name="テキスト ボックス 786"/>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8" name="フローチャート : 判断 787"/>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17403</xdr:rowOff>
    </xdr:from>
    <xdr:ext cx="469744" cy="259045"/>
    <xdr:sp macro="" textlink="">
      <xdr:nvSpPr>
        <xdr:cNvPr id="789" name="テキスト ボックス 788"/>
        <xdr:cNvSpPr txBox="1"/>
      </xdr:nvSpPr>
      <xdr:spPr>
        <a:xfrm>
          <a:off x="18421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123419</xdr:rowOff>
    </xdr:from>
    <xdr:to>
      <xdr:col>32</xdr:col>
      <xdr:colOff>238125</xdr:colOff>
      <xdr:row>59</xdr:row>
      <xdr:rowOff>53569</xdr:rowOff>
    </xdr:to>
    <xdr:sp macro="" textlink="">
      <xdr:nvSpPr>
        <xdr:cNvPr id="795" name="円/楕円 794"/>
        <xdr:cNvSpPr/>
      </xdr:nvSpPr>
      <xdr:spPr>
        <a:xfrm>
          <a:off x="22110700" y="100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38346</xdr:rowOff>
    </xdr:from>
    <xdr:ext cx="469744" cy="259045"/>
    <xdr:sp macro="" textlink="">
      <xdr:nvSpPr>
        <xdr:cNvPr id="796" name="貸付金該当値テキスト"/>
        <xdr:cNvSpPr txBox="1"/>
      </xdr:nvSpPr>
      <xdr:spPr>
        <a:xfrm>
          <a:off x="22212300" y="99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108141</xdr:rowOff>
    </xdr:from>
    <xdr:to>
      <xdr:col>31</xdr:col>
      <xdr:colOff>85725</xdr:colOff>
      <xdr:row>59</xdr:row>
      <xdr:rowOff>38291</xdr:rowOff>
    </xdr:to>
    <xdr:sp macro="" textlink="">
      <xdr:nvSpPr>
        <xdr:cNvPr id="797" name="円/楕円 796"/>
        <xdr:cNvSpPr/>
      </xdr:nvSpPr>
      <xdr:spPr>
        <a:xfrm>
          <a:off x="21272500" y="100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29418</xdr:rowOff>
    </xdr:from>
    <xdr:ext cx="469744" cy="259045"/>
    <xdr:sp macro="" textlink="">
      <xdr:nvSpPr>
        <xdr:cNvPr id="798" name="テキスト ボックス 797"/>
        <xdr:cNvSpPr txBox="1"/>
      </xdr:nvSpPr>
      <xdr:spPr>
        <a:xfrm>
          <a:off x="21088427" y="101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49390</xdr:rowOff>
    </xdr:from>
    <xdr:to>
      <xdr:col>29</xdr:col>
      <xdr:colOff>568325</xdr:colOff>
      <xdr:row>58</xdr:row>
      <xdr:rowOff>150990</xdr:rowOff>
    </xdr:to>
    <xdr:sp macro="" textlink="">
      <xdr:nvSpPr>
        <xdr:cNvPr id="799" name="円/楕円 798"/>
        <xdr:cNvSpPr/>
      </xdr:nvSpPr>
      <xdr:spPr>
        <a:xfrm>
          <a:off x="20383500" y="99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142117</xdr:rowOff>
    </xdr:from>
    <xdr:ext cx="469744" cy="259045"/>
    <xdr:sp macro="" textlink="">
      <xdr:nvSpPr>
        <xdr:cNvPr id="800" name="テキスト ボックス 799"/>
        <xdr:cNvSpPr txBox="1"/>
      </xdr:nvSpPr>
      <xdr:spPr>
        <a:xfrm>
          <a:off x="20199427" y="1008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28587</xdr:rowOff>
    </xdr:from>
    <xdr:to>
      <xdr:col>28</xdr:col>
      <xdr:colOff>365125</xdr:colOff>
      <xdr:row>58</xdr:row>
      <xdr:rowOff>130187</xdr:rowOff>
    </xdr:to>
    <xdr:sp macro="" textlink="">
      <xdr:nvSpPr>
        <xdr:cNvPr id="801" name="円/楕円 800"/>
        <xdr:cNvSpPr/>
      </xdr:nvSpPr>
      <xdr:spPr>
        <a:xfrm>
          <a:off x="19494500" y="99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121314</xdr:rowOff>
    </xdr:from>
    <xdr:ext cx="469744" cy="259045"/>
    <xdr:sp macro="" textlink="">
      <xdr:nvSpPr>
        <xdr:cNvPr id="802" name="テキスト ボックス 801"/>
        <xdr:cNvSpPr txBox="1"/>
      </xdr:nvSpPr>
      <xdr:spPr>
        <a:xfrm>
          <a:off x="19310427" y="1006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10147</xdr:rowOff>
    </xdr:from>
    <xdr:to>
      <xdr:col>27</xdr:col>
      <xdr:colOff>161925</xdr:colOff>
      <xdr:row>58</xdr:row>
      <xdr:rowOff>111747</xdr:rowOff>
    </xdr:to>
    <xdr:sp macro="" textlink="">
      <xdr:nvSpPr>
        <xdr:cNvPr id="803" name="円/楕円 802"/>
        <xdr:cNvSpPr/>
      </xdr:nvSpPr>
      <xdr:spPr>
        <a:xfrm>
          <a:off x="18605500" y="9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102874</xdr:rowOff>
    </xdr:from>
    <xdr:ext cx="469744" cy="259045"/>
    <xdr:sp macro="" textlink="">
      <xdr:nvSpPr>
        <xdr:cNvPr id="804" name="テキスト ボックス 803"/>
        <xdr:cNvSpPr txBox="1"/>
      </xdr:nvSpPr>
      <xdr:spPr>
        <a:xfrm>
          <a:off x="18421427" y="100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31" name="直線コネクタ 830"/>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2"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3" name="直線コネクタ 832"/>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4"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5" name="直線コネクタ 834"/>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167230</xdr:rowOff>
    </xdr:from>
    <xdr:to>
      <xdr:col>32</xdr:col>
      <xdr:colOff>187325</xdr:colOff>
      <xdr:row>78</xdr:row>
      <xdr:rowOff>17039</xdr:rowOff>
    </xdr:to>
    <xdr:cxnSp macro="">
      <xdr:nvCxnSpPr>
        <xdr:cNvPr id="836" name="直線コネクタ 835"/>
        <xdr:cNvCxnSpPr/>
      </xdr:nvCxnSpPr>
      <xdr:spPr>
        <a:xfrm>
          <a:off x="21323300" y="13368880"/>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7"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8" name="フローチャート : 判断 837"/>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148583</xdr:rowOff>
    </xdr:from>
    <xdr:to>
      <xdr:col>31</xdr:col>
      <xdr:colOff>34925</xdr:colOff>
      <xdr:row>77</xdr:row>
      <xdr:rowOff>167230</xdr:rowOff>
    </xdr:to>
    <xdr:cxnSp macro="">
      <xdr:nvCxnSpPr>
        <xdr:cNvPr id="839" name="直線コネクタ 838"/>
        <xdr:cNvCxnSpPr/>
      </xdr:nvCxnSpPr>
      <xdr:spPr>
        <a:xfrm>
          <a:off x="20434300" y="13178783"/>
          <a:ext cx="8890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0" name="フローチャート : 判断 839"/>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41" name="テキスト ボックス 840"/>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148583</xdr:rowOff>
    </xdr:from>
    <xdr:to>
      <xdr:col>29</xdr:col>
      <xdr:colOff>517525</xdr:colOff>
      <xdr:row>77</xdr:row>
      <xdr:rowOff>28307</xdr:rowOff>
    </xdr:to>
    <xdr:cxnSp macro="">
      <xdr:nvCxnSpPr>
        <xdr:cNvPr id="842" name="直線コネクタ 841"/>
        <xdr:cNvCxnSpPr/>
      </xdr:nvCxnSpPr>
      <xdr:spPr>
        <a:xfrm flipV="1">
          <a:off x="19545300" y="13178783"/>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4" name="テキスト ボックス 843"/>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28307</xdr:rowOff>
    </xdr:from>
    <xdr:to>
      <xdr:col>28</xdr:col>
      <xdr:colOff>314325</xdr:colOff>
      <xdr:row>78</xdr:row>
      <xdr:rowOff>101557</xdr:rowOff>
    </xdr:to>
    <xdr:cxnSp macro="">
      <xdr:nvCxnSpPr>
        <xdr:cNvPr id="845" name="直線コネクタ 844"/>
        <xdr:cNvCxnSpPr/>
      </xdr:nvCxnSpPr>
      <xdr:spPr>
        <a:xfrm flipV="1">
          <a:off x="18656300" y="13229957"/>
          <a:ext cx="889000" cy="24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7" name="テキスト ボックス 846"/>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49" name="テキスト ボックス 848"/>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137689</xdr:rowOff>
    </xdr:from>
    <xdr:to>
      <xdr:col>32</xdr:col>
      <xdr:colOff>238125</xdr:colOff>
      <xdr:row>78</xdr:row>
      <xdr:rowOff>67839</xdr:rowOff>
    </xdr:to>
    <xdr:sp macro="" textlink="">
      <xdr:nvSpPr>
        <xdr:cNvPr id="855" name="円/楕円 854"/>
        <xdr:cNvSpPr/>
      </xdr:nvSpPr>
      <xdr:spPr>
        <a:xfrm>
          <a:off x="22110700" y="133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52616</xdr:rowOff>
    </xdr:from>
    <xdr:ext cx="534377" cy="259045"/>
    <xdr:sp macro="" textlink="">
      <xdr:nvSpPr>
        <xdr:cNvPr id="856" name="繰出金該当値テキスト"/>
        <xdr:cNvSpPr txBox="1"/>
      </xdr:nvSpPr>
      <xdr:spPr>
        <a:xfrm>
          <a:off x="22212300" y="132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27,756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116430</xdr:rowOff>
    </xdr:from>
    <xdr:to>
      <xdr:col>31</xdr:col>
      <xdr:colOff>85725</xdr:colOff>
      <xdr:row>78</xdr:row>
      <xdr:rowOff>46580</xdr:rowOff>
    </xdr:to>
    <xdr:sp macro="" textlink="">
      <xdr:nvSpPr>
        <xdr:cNvPr id="857" name="円/楕円 856"/>
        <xdr:cNvSpPr/>
      </xdr:nvSpPr>
      <xdr:spPr>
        <a:xfrm>
          <a:off x="21272500" y="133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37707</xdr:rowOff>
    </xdr:from>
    <xdr:ext cx="534377" cy="259045"/>
    <xdr:sp macro="" textlink="">
      <xdr:nvSpPr>
        <xdr:cNvPr id="858" name="テキスト ボックス 857"/>
        <xdr:cNvSpPr txBox="1"/>
      </xdr:nvSpPr>
      <xdr:spPr>
        <a:xfrm>
          <a:off x="21056111" y="134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97783</xdr:rowOff>
    </xdr:from>
    <xdr:to>
      <xdr:col>29</xdr:col>
      <xdr:colOff>568325</xdr:colOff>
      <xdr:row>77</xdr:row>
      <xdr:rowOff>27933</xdr:rowOff>
    </xdr:to>
    <xdr:sp macro="" textlink="">
      <xdr:nvSpPr>
        <xdr:cNvPr id="859" name="円/楕円 858"/>
        <xdr:cNvSpPr/>
      </xdr:nvSpPr>
      <xdr:spPr>
        <a:xfrm>
          <a:off x="20383500" y="131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19060</xdr:rowOff>
    </xdr:from>
    <xdr:ext cx="534377" cy="259045"/>
    <xdr:sp macro="" textlink="">
      <xdr:nvSpPr>
        <xdr:cNvPr id="860" name="テキスト ボックス 859"/>
        <xdr:cNvSpPr txBox="1"/>
      </xdr:nvSpPr>
      <xdr:spPr>
        <a:xfrm>
          <a:off x="20167111" y="132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148957</xdr:rowOff>
    </xdr:from>
    <xdr:to>
      <xdr:col>28</xdr:col>
      <xdr:colOff>365125</xdr:colOff>
      <xdr:row>77</xdr:row>
      <xdr:rowOff>79107</xdr:rowOff>
    </xdr:to>
    <xdr:sp macro="" textlink="">
      <xdr:nvSpPr>
        <xdr:cNvPr id="861" name="円/楕円 860"/>
        <xdr:cNvSpPr/>
      </xdr:nvSpPr>
      <xdr:spPr>
        <a:xfrm>
          <a:off x="19494500" y="131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62" name="テキスト ボックス 861"/>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50757</xdr:rowOff>
    </xdr:from>
    <xdr:to>
      <xdr:col>27</xdr:col>
      <xdr:colOff>161925</xdr:colOff>
      <xdr:row>78</xdr:row>
      <xdr:rowOff>152357</xdr:rowOff>
    </xdr:to>
    <xdr:sp macro="" textlink="">
      <xdr:nvSpPr>
        <xdr:cNvPr id="863" name="円/楕円 862"/>
        <xdr:cNvSpPr/>
      </xdr:nvSpPr>
      <xdr:spPr>
        <a:xfrm>
          <a:off x="18605500" y="134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143484</xdr:rowOff>
    </xdr:from>
    <xdr:ext cx="534377" cy="259045"/>
    <xdr:sp macro="" textlink="">
      <xdr:nvSpPr>
        <xdr:cNvPr id="864" name="テキスト ボックス 863"/>
        <xdr:cNvSpPr txBox="1"/>
      </xdr:nvSpPr>
      <xdr:spPr>
        <a:xfrm>
          <a:off x="18389111" y="135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歳出の決算総額に係る住民一人当たりのコストは</a:t>
          </a:r>
          <a:r>
            <a:rPr kumimoji="1" lang="en-US" altLang="ja-JP" sz="1300">
              <a:latin typeface="ＭＳ Ｐゴシック"/>
            </a:rPr>
            <a:t>326,297</a:t>
          </a:r>
          <a:r>
            <a:rPr kumimoji="1" lang="ja-JP" altLang="en-US" sz="1300">
              <a:latin typeface="ＭＳ Ｐゴシック"/>
            </a:rPr>
            <a:t>円であり、前年度比▲</a:t>
          </a:r>
          <a:r>
            <a:rPr kumimoji="1" lang="en-US" altLang="ja-JP" sz="1300">
              <a:latin typeface="ＭＳ Ｐゴシック"/>
            </a:rPr>
            <a:t>30,476</a:t>
          </a:r>
          <a:r>
            <a:rPr kumimoji="1" lang="ja-JP" altLang="en-US" sz="1300">
              <a:latin typeface="ＭＳ Ｐゴシック"/>
            </a:rPr>
            <a:t>円である。これは、平成２６年２月に見舞われた大降雪による雪害対応が前年度に完了したことにより、補助費等が減少したためである。類似団体平均と比較すると、水準を下回っているが、今後についても、事業の見直し等を一層図り、同水準を維持する必要がある。</a:t>
          </a:r>
        </a:p>
        <a:p>
          <a:r>
            <a:rPr kumimoji="1" lang="ja-JP" altLang="en-US" sz="1300">
              <a:latin typeface="ＭＳ Ｐゴシック"/>
            </a:rPr>
            <a:t>　また、普通建設事業費（うち新規整備）については、新庁舎建設事業がスタートしたことや、消防通信指令台の入れ替えなどにより、住民一人当たりのコストが前年度より</a:t>
          </a:r>
          <a:r>
            <a:rPr kumimoji="1" lang="en-US" altLang="ja-JP" sz="1300">
              <a:latin typeface="ＭＳ Ｐゴシック"/>
            </a:rPr>
            <a:t>7,034</a:t>
          </a:r>
          <a:r>
            <a:rPr kumimoji="1" lang="ja-JP" altLang="en-US" sz="1300">
              <a:latin typeface="ＭＳ Ｐゴシック"/>
            </a:rPr>
            <a:t>円増加した。</a:t>
          </a:r>
        </a:p>
        <a:p>
          <a:r>
            <a:rPr kumimoji="1" lang="ja-JP" altLang="en-US" sz="1300">
              <a:latin typeface="ＭＳ Ｐゴシック"/>
            </a:rPr>
            <a:t>　今後、歳入における地方交付税にあっては、合併優遇措置の一つである合併算定替の段階的縮減が始まっているため、代替財源の確保を含め、市税を中心とした財源の確保が喫緊の課題となっている。また、歳出においては、効率的な行政運営を推進してきたことにより、人件費が削減されてきているものの、少子高齢化の進行に伴い、医療や福祉などに係る扶助費は今後も増加傾向にある。これらの状況下を考慮しながらも、持続可能な行財政運営を見据えて、必要な行政サービスの提供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144,696
142,132
138.37
51,546,382
47,213,853
3,668,618
30,103,692
35,508,985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16256</xdr:rowOff>
    </xdr:from>
    <xdr:to>
      <xdr:col>6</xdr:col>
      <xdr:colOff>511175</xdr:colOff>
      <xdr:row>38</xdr:row>
      <xdr:rowOff>156464</xdr:rowOff>
    </xdr:to>
    <xdr:cxnSp macro="">
      <xdr:nvCxnSpPr>
        <xdr:cNvPr id="61" name="直線コネクタ 60"/>
        <xdr:cNvCxnSpPr/>
      </xdr:nvCxnSpPr>
      <xdr:spPr>
        <a:xfrm>
          <a:off x="3797300" y="6531356"/>
          <a:ext cx="8382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95775</xdr:rowOff>
    </xdr:from>
    <xdr:ext cx="469744" cy="259045"/>
    <xdr:sp macro="" textlink="">
      <xdr:nvSpPr>
        <xdr:cNvPr id="62" name="議会費平均値テキスト"/>
        <xdr:cNvSpPr txBox="1"/>
      </xdr:nvSpPr>
      <xdr:spPr>
        <a:xfrm>
          <a:off x="4686300" y="5925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16256</xdr:rowOff>
    </xdr:from>
    <xdr:to>
      <xdr:col>5</xdr:col>
      <xdr:colOff>358775</xdr:colOff>
      <xdr:row>38</xdr:row>
      <xdr:rowOff>20066</xdr:rowOff>
    </xdr:to>
    <xdr:cxnSp macro="">
      <xdr:nvCxnSpPr>
        <xdr:cNvPr id="64" name="直線コネクタ 63"/>
        <xdr:cNvCxnSpPr/>
      </xdr:nvCxnSpPr>
      <xdr:spPr>
        <a:xfrm flipV="1">
          <a:off x="2908300" y="653135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20066</xdr:rowOff>
    </xdr:from>
    <xdr:to>
      <xdr:col>4</xdr:col>
      <xdr:colOff>155575</xdr:colOff>
      <xdr:row>38</xdr:row>
      <xdr:rowOff>76454</xdr:rowOff>
    </xdr:to>
    <xdr:cxnSp macro="">
      <xdr:nvCxnSpPr>
        <xdr:cNvPr id="67" name="直線コネクタ 66"/>
        <xdr:cNvCxnSpPr/>
      </xdr:nvCxnSpPr>
      <xdr:spPr>
        <a:xfrm flipV="1">
          <a:off x="2019300" y="653516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4826</xdr:rowOff>
    </xdr:from>
    <xdr:to>
      <xdr:col>2</xdr:col>
      <xdr:colOff>638175</xdr:colOff>
      <xdr:row>38</xdr:row>
      <xdr:rowOff>76454</xdr:rowOff>
    </xdr:to>
    <xdr:cxnSp macro="">
      <xdr:nvCxnSpPr>
        <xdr:cNvPr id="70" name="直線コネクタ 69"/>
        <xdr:cNvCxnSpPr/>
      </xdr:nvCxnSpPr>
      <xdr:spPr>
        <a:xfrm>
          <a:off x="1130300" y="651992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105664</xdr:rowOff>
    </xdr:from>
    <xdr:to>
      <xdr:col>6</xdr:col>
      <xdr:colOff>561975</xdr:colOff>
      <xdr:row>39</xdr:row>
      <xdr:rowOff>35814</xdr:rowOff>
    </xdr:to>
    <xdr:sp macro="" textlink="">
      <xdr:nvSpPr>
        <xdr:cNvPr id="80" name="円/楕円 79"/>
        <xdr:cNvSpPr/>
      </xdr:nvSpPr>
      <xdr:spPr>
        <a:xfrm>
          <a:off x="45847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20591</xdr:rowOff>
    </xdr:from>
    <xdr:ext cx="469744" cy="259045"/>
    <xdr:sp macro="" textlink="">
      <xdr:nvSpPr>
        <xdr:cNvPr id="81" name="議会費該当値テキスト"/>
        <xdr:cNvSpPr txBox="1"/>
      </xdr:nvSpPr>
      <xdr:spPr>
        <a:xfrm>
          <a:off x="4686300" y="65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136906</xdr:rowOff>
    </xdr:from>
    <xdr:to>
      <xdr:col>5</xdr:col>
      <xdr:colOff>409575</xdr:colOff>
      <xdr:row>38</xdr:row>
      <xdr:rowOff>67056</xdr:rowOff>
    </xdr:to>
    <xdr:sp macro="" textlink="">
      <xdr:nvSpPr>
        <xdr:cNvPr id="82" name="円/楕円 81"/>
        <xdr:cNvSpPr/>
      </xdr:nvSpPr>
      <xdr:spPr>
        <a:xfrm>
          <a:off x="3746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83" name="テキスト ボックス 82"/>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140716</xdr:rowOff>
    </xdr:from>
    <xdr:to>
      <xdr:col>4</xdr:col>
      <xdr:colOff>206375</xdr:colOff>
      <xdr:row>38</xdr:row>
      <xdr:rowOff>70865</xdr:rowOff>
    </xdr:to>
    <xdr:sp macro="" textlink="">
      <xdr:nvSpPr>
        <xdr:cNvPr id="84" name="円/楕円 83"/>
        <xdr:cNvSpPr/>
      </xdr:nvSpPr>
      <xdr:spPr>
        <a:xfrm>
          <a:off x="2857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61993</xdr:rowOff>
    </xdr:from>
    <xdr:ext cx="469744" cy="259045"/>
    <xdr:sp macro="" textlink="">
      <xdr:nvSpPr>
        <xdr:cNvPr id="85" name="テキスト ボックス 84"/>
        <xdr:cNvSpPr txBox="1"/>
      </xdr:nvSpPr>
      <xdr:spPr>
        <a:xfrm>
          <a:off x="2673427"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25654</xdr:rowOff>
    </xdr:from>
    <xdr:to>
      <xdr:col>3</xdr:col>
      <xdr:colOff>3175</xdr:colOff>
      <xdr:row>38</xdr:row>
      <xdr:rowOff>127254</xdr:rowOff>
    </xdr:to>
    <xdr:sp macro="" textlink="">
      <xdr:nvSpPr>
        <xdr:cNvPr id="86" name="円/楕円 85"/>
        <xdr:cNvSpPr/>
      </xdr:nvSpPr>
      <xdr:spPr>
        <a:xfrm>
          <a:off x="1968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118381</xdr:rowOff>
    </xdr:from>
    <xdr:ext cx="469744" cy="259045"/>
    <xdr:sp macro="" textlink="">
      <xdr:nvSpPr>
        <xdr:cNvPr id="87" name="テキスト ボックス 86"/>
        <xdr:cNvSpPr txBox="1"/>
      </xdr:nvSpPr>
      <xdr:spPr>
        <a:xfrm>
          <a:off x="1784427"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125476</xdr:rowOff>
    </xdr:from>
    <xdr:to>
      <xdr:col>1</xdr:col>
      <xdr:colOff>485775</xdr:colOff>
      <xdr:row>38</xdr:row>
      <xdr:rowOff>55626</xdr:rowOff>
    </xdr:to>
    <xdr:sp macro="" textlink="">
      <xdr:nvSpPr>
        <xdr:cNvPr id="88" name="円/楕円 87"/>
        <xdr:cNvSpPr/>
      </xdr:nvSpPr>
      <xdr:spPr>
        <a:xfrm>
          <a:off x="1079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46753</xdr:rowOff>
    </xdr:from>
    <xdr:ext cx="469744" cy="259045"/>
    <xdr:sp macro="" textlink="">
      <xdr:nvSpPr>
        <xdr:cNvPr id="89" name="テキスト ボックス 88"/>
        <xdr:cNvSpPr txBox="1"/>
      </xdr:nvSpPr>
      <xdr:spPr>
        <a:xfrm>
          <a:off x="895427"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130518</xdr:rowOff>
    </xdr:from>
    <xdr:to>
      <xdr:col>6</xdr:col>
      <xdr:colOff>511175</xdr:colOff>
      <xdr:row>55</xdr:row>
      <xdr:rowOff>138862</xdr:rowOff>
    </xdr:to>
    <xdr:cxnSp macro="">
      <xdr:nvCxnSpPr>
        <xdr:cNvPr id="119" name="直線コネクタ 118"/>
        <xdr:cNvCxnSpPr/>
      </xdr:nvCxnSpPr>
      <xdr:spPr>
        <a:xfrm flipV="1">
          <a:off x="3797300" y="9560268"/>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138862</xdr:rowOff>
    </xdr:from>
    <xdr:to>
      <xdr:col>5</xdr:col>
      <xdr:colOff>358775</xdr:colOff>
      <xdr:row>56</xdr:row>
      <xdr:rowOff>103295</xdr:rowOff>
    </xdr:to>
    <xdr:cxnSp macro="">
      <xdr:nvCxnSpPr>
        <xdr:cNvPr id="122" name="直線コネクタ 121"/>
        <xdr:cNvCxnSpPr/>
      </xdr:nvCxnSpPr>
      <xdr:spPr>
        <a:xfrm flipV="1">
          <a:off x="2908300" y="9568612"/>
          <a:ext cx="889000" cy="1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103295</xdr:rowOff>
    </xdr:from>
    <xdr:to>
      <xdr:col>4</xdr:col>
      <xdr:colOff>155575</xdr:colOff>
      <xdr:row>56</xdr:row>
      <xdr:rowOff>160465</xdr:rowOff>
    </xdr:to>
    <xdr:cxnSp macro="">
      <xdr:nvCxnSpPr>
        <xdr:cNvPr id="125" name="直線コネクタ 124"/>
        <xdr:cNvCxnSpPr/>
      </xdr:nvCxnSpPr>
      <xdr:spPr>
        <a:xfrm flipV="1">
          <a:off x="2019300" y="9704495"/>
          <a:ext cx="889000" cy="5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135413</xdr:rowOff>
    </xdr:from>
    <xdr:to>
      <xdr:col>2</xdr:col>
      <xdr:colOff>638175</xdr:colOff>
      <xdr:row>56</xdr:row>
      <xdr:rowOff>160465</xdr:rowOff>
    </xdr:to>
    <xdr:cxnSp macro="">
      <xdr:nvCxnSpPr>
        <xdr:cNvPr id="128" name="直線コネクタ 127"/>
        <xdr:cNvCxnSpPr/>
      </xdr:nvCxnSpPr>
      <xdr:spPr>
        <a:xfrm>
          <a:off x="1130300" y="9736613"/>
          <a:ext cx="889000" cy="2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79718</xdr:rowOff>
    </xdr:from>
    <xdr:to>
      <xdr:col>6</xdr:col>
      <xdr:colOff>561975</xdr:colOff>
      <xdr:row>56</xdr:row>
      <xdr:rowOff>9868</xdr:rowOff>
    </xdr:to>
    <xdr:sp macro="" textlink="">
      <xdr:nvSpPr>
        <xdr:cNvPr id="138" name="円/楕円 137"/>
        <xdr:cNvSpPr/>
      </xdr:nvSpPr>
      <xdr:spPr>
        <a:xfrm>
          <a:off x="4584700" y="9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58145</xdr:rowOff>
    </xdr:from>
    <xdr:ext cx="534377" cy="259045"/>
    <xdr:sp macro="" textlink="">
      <xdr:nvSpPr>
        <xdr:cNvPr id="139" name="総務費該当値テキスト"/>
        <xdr:cNvSpPr txBox="1"/>
      </xdr:nvSpPr>
      <xdr:spPr>
        <a:xfrm>
          <a:off x="4686300" y="94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88062</xdr:rowOff>
    </xdr:from>
    <xdr:to>
      <xdr:col>5</xdr:col>
      <xdr:colOff>409575</xdr:colOff>
      <xdr:row>56</xdr:row>
      <xdr:rowOff>18212</xdr:rowOff>
    </xdr:to>
    <xdr:sp macro="" textlink="">
      <xdr:nvSpPr>
        <xdr:cNvPr id="140" name="円/楕円 139"/>
        <xdr:cNvSpPr/>
      </xdr:nvSpPr>
      <xdr:spPr>
        <a:xfrm>
          <a:off x="3746500" y="95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9339</xdr:rowOff>
    </xdr:from>
    <xdr:ext cx="534377" cy="259045"/>
    <xdr:sp macro="" textlink="">
      <xdr:nvSpPr>
        <xdr:cNvPr id="141" name="テキスト ボックス 140"/>
        <xdr:cNvSpPr txBox="1"/>
      </xdr:nvSpPr>
      <xdr:spPr>
        <a:xfrm>
          <a:off x="3530111" y="96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52495</xdr:rowOff>
    </xdr:from>
    <xdr:to>
      <xdr:col>4</xdr:col>
      <xdr:colOff>206375</xdr:colOff>
      <xdr:row>56</xdr:row>
      <xdr:rowOff>154095</xdr:rowOff>
    </xdr:to>
    <xdr:sp macro="" textlink="">
      <xdr:nvSpPr>
        <xdr:cNvPr id="142" name="円/楕円 141"/>
        <xdr:cNvSpPr/>
      </xdr:nvSpPr>
      <xdr:spPr>
        <a:xfrm>
          <a:off x="2857500" y="96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145222</xdr:rowOff>
    </xdr:from>
    <xdr:ext cx="534377" cy="259045"/>
    <xdr:sp macro="" textlink="">
      <xdr:nvSpPr>
        <xdr:cNvPr id="143" name="テキスト ボックス 142"/>
        <xdr:cNvSpPr txBox="1"/>
      </xdr:nvSpPr>
      <xdr:spPr>
        <a:xfrm>
          <a:off x="2641111" y="97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109665</xdr:rowOff>
    </xdr:from>
    <xdr:to>
      <xdr:col>3</xdr:col>
      <xdr:colOff>3175</xdr:colOff>
      <xdr:row>57</xdr:row>
      <xdr:rowOff>39815</xdr:rowOff>
    </xdr:to>
    <xdr:sp macro="" textlink="">
      <xdr:nvSpPr>
        <xdr:cNvPr id="144" name="円/楕円 143"/>
        <xdr:cNvSpPr/>
      </xdr:nvSpPr>
      <xdr:spPr>
        <a:xfrm>
          <a:off x="19685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30942</xdr:rowOff>
    </xdr:from>
    <xdr:ext cx="534377" cy="259045"/>
    <xdr:sp macro="" textlink="">
      <xdr:nvSpPr>
        <xdr:cNvPr id="145" name="テキスト ボックス 144"/>
        <xdr:cNvSpPr txBox="1"/>
      </xdr:nvSpPr>
      <xdr:spPr>
        <a:xfrm>
          <a:off x="1752111" y="98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84613</xdr:rowOff>
    </xdr:from>
    <xdr:to>
      <xdr:col>1</xdr:col>
      <xdr:colOff>485775</xdr:colOff>
      <xdr:row>57</xdr:row>
      <xdr:rowOff>14763</xdr:rowOff>
    </xdr:to>
    <xdr:sp macro="" textlink="">
      <xdr:nvSpPr>
        <xdr:cNvPr id="146" name="円/楕円 145"/>
        <xdr:cNvSpPr/>
      </xdr:nvSpPr>
      <xdr:spPr>
        <a:xfrm>
          <a:off x="1079500" y="96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5890</xdr:rowOff>
    </xdr:from>
    <xdr:ext cx="534377" cy="259045"/>
    <xdr:sp macro="" textlink="">
      <xdr:nvSpPr>
        <xdr:cNvPr id="147" name="テキスト ボックス 146"/>
        <xdr:cNvSpPr txBox="1"/>
      </xdr:nvSpPr>
      <xdr:spPr>
        <a:xfrm>
          <a:off x="863111" y="97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161289</xdr:rowOff>
    </xdr:from>
    <xdr:to>
      <xdr:col>6</xdr:col>
      <xdr:colOff>511175</xdr:colOff>
      <xdr:row>78</xdr:row>
      <xdr:rowOff>15584</xdr:rowOff>
    </xdr:to>
    <xdr:cxnSp macro="">
      <xdr:nvCxnSpPr>
        <xdr:cNvPr id="177" name="直線コネクタ 176"/>
        <xdr:cNvCxnSpPr/>
      </xdr:nvCxnSpPr>
      <xdr:spPr>
        <a:xfrm flipV="1">
          <a:off x="3797300" y="13362939"/>
          <a:ext cx="8382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15584</xdr:rowOff>
    </xdr:from>
    <xdr:to>
      <xdr:col>5</xdr:col>
      <xdr:colOff>358775</xdr:colOff>
      <xdr:row>78</xdr:row>
      <xdr:rowOff>44704</xdr:rowOff>
    </xdr:to>
    <xdr:cxnSp macro="">
      <xdr:nvCxnSpPr>
        <xdr:cNvPr id="180" name="直線コネクタ 179"/>
        <xdr:cNvCxnSpPr/>
      </xdr:nvCxnSpPr>
      <xdr:spPr>
        <a:xfrm flipV="1">
          <a:off x="2908300" y="13388684"/>
          <a:ext cx="88900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44704</xdr:rowOff>
    </xdr:from>
    <xdr:to>
      <xdr:col>4</xdr:col>
      <xdr:colOff>155575</xdr:colOff>
      <xdr:row>78</xdr:row>
      <xdr:rowOff>152908</xdr:rowOff>
    </xdr:to>
    <xdr:cxnSp macro="">
      <xdr:nvCxnSpPr>
        <xdr:cNvPr id="183" name="直線コネクタ 182"/>
        <xdr:cNvCxnSpPr/>
      </xdr:nvCxnSpPr>
      <xdr:spPr>
        <a:xfrm flipV="1">
          <a:off x="2019300" y="13417804"/>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5" name="テキスト ボックス 184"/>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152908</xdr:rowOff>
    </xdr:from>
    <xdr:to>
      <xdr:col>2</xdr:col>
      <xdr:colOff>638175</xdr:colOff>
      <xdr:row>79</xdr:row>
      <xdr:rowOff>89839</xdr:rowOff>
    </xdr:to>
    <xdr:cxnSp macro="">
      <xdr:nvCxnSpPr>
        <xdr:cNvPr id="186" name="直線コネクタ 185"/>
        <xdr:cNvCxnSpPr/>
      </xdr:nvCxnSpPr>
      <xdr:spPr>
        <a:xfrm flipV="1">
          <a:off x="1130300" y="13526008"/>
          <a:ext cx="889000" cy="10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8" name="テキスト ボックス 187"/>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90" name="テキスト ボックス 189"/>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110489</xdr:rowOff>
    </xdr:from>
    <xdr:to>
      <xdr:col>6</xdr:col>
      <xdr:colOff>561975</xdr:colOff>
      <xdr:row>78</xdr:row>
      <xdr:rowOff>40639</xdr:rowOff>
    </xdr:to>
    <xdr:sp macro="" textlink="">
      <xdr:nvSpPr>
        <xdr:cNvPr id="196" name="円/楕円 195"/>
        <xdr:cNvSpPr/>
      </xdr:nvSpPr>
      <xdr:spPr>
        <a:xfrm>
          <a:off x="45847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25416</xdr:rowOff>
    </xdr:from>
    <xdr:ext cx="599010" cy="259045"/>
    <xdr:sp macro="" textlink="">
      <xdr:nvSpPr>
        <xdr:cNvPr id="197" name="民生費該当値テキスト"/>
        <xdr:cNvSpPr txBox="1"/>
      </xdr:nvSpPr>
      <xdr:spPr>
        <a:xfrm>
          <a:off x="4686300" y="132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136234</xdr:rowOff>
    </xdr:from>
    <xdr:to>
      <xdr:col>5</xdr:col>
      <xdr:colOff>409575</xdr:colOff>
      <xdr:row>78</xdr:row>
      <xdr:rowOff>66384</xdr:rowOff>
    </xdr:to>
    <xdr:sp macro="" textlink="">
      <xdr:nvSpPr>
        <xdr:cNvPr id="198" name="円/楕円 197"/>
        <xdr:cNvSpPr/>
      </xdr:nvSpPr>
      <xdr:spPr>
        <a:xfrm>
          <a:off x="3746500" y="133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57511</xdr:rowOff>
    </xdr:from>
    <xdr:ext cx="599010" cy="259045"/>
    <xdr:sp macro="" textlink="">
      <xdr:nvSpPr>
        <xdr:cNvPr id="199" name="テキスト ボックス 198"/>
        <xdr:cNvSpPr txBox="1"/>
      </xdr:nvSpPr>
      <xdr:spPr>
        <a:xfrm>
          <a:off x="3497794" y="1343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165354</xdr:rowOff>
    </xdr:from>
    <xdr:to>
      <xdr:col>4</xdr:col>
      <xdr:colOff>206375</xdr:colOff>
      <xdr:row>78</xdr:row>
      <xdr:rowOff>95504</xdr:rowOff>
    </xdr:to>
    <xdr:sp macro="" textlink="">
      <xdr:nvSpPr>
        <xdr:cNvPr id="200" name="円/楕円 199"/>
        <xdr:cNvSpPr/>
      </xdr:nvSpPr>
      <xdr:spPr>
        <a:xfrm>
          <a:off x="28575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86631</xdr:rowOff>
    </xdr:from>
    <xdr:ext cx="599010" cy="259045"/>
    <xdr:sp macro="" textlink="">
      <xdr:nvSpPr>
        <xdr:cNvPr id="201" name="テキスト ボックス 200"/>
        <xdr:cNvSpPr txBox="1"/>
      </xdr:nvSpPr>
      <xdr:spPr>
        <a:xfrm>
          <a:off x="2608794" y="1345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102108</xdr:rowOff>
    </xdr:from>
    <xdr:to>
      <xdr:col>3</xdr:col>
      <xdr:colOff>3175</xdr:colOff>
      <xdr:row>79</xdr:row>
      <xdr:rowOff>32258</xdr:rowOff>
    </xdr:to>
    <xdr:sp macro="" textlink="">
      <xdr:nvSpPr>
        <xdr:cNvPr id="202" name="円/楕円 201"/>
        <xdr:cNvSpPr/>
      </xdr:nvSpPr>
      <xdr:spPr>
        <a:xfrm>
          <a:off x="1968500" y="134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23385</xdr:rowOff>
    </xdr:from>
    <xdr:ext cx="599010" cy="259045"/>
    <xdr:sp macro="" textlink="">
      <xdr:nvSpPr>
        <xdr:cNvPr id="203" name="テキスト ボックス 202"/>
        <xdr:cNvSpPr txBox="1"/>
      </xdr:nvSpPr>
      <xdr:spPr>
        <a:xfrm>
          <a:off x="1719794" y="1356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124,960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39039</xdr:rowOff>
    </xdr:from>
    <xdr:to>
      <xdr:col>1</xdr:col>
      <xdr:colOff>485775</xdr:colOff>
      <xdr:row>79</xdr:row>
      <xdr:rowOff>140639</xdr:rowOff>
    </xdr:to>
    <xdr:sp macro="" textlink="">
      <xdr:nvSpPr>
        <xdr:cNvPr id="204" name="円/楕円 203"/>
        <xdr:cNvSpPr/>
      </xdr:nvSpPr>
      <xdr:spPr>
        <a:xfrm>
          <a:off x="1079500" y="135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131766</xdr:rowOff>
    </xdr:from>
    <xdr:ext cx="599010" cy="259045"/>
    <xdr:sp macro="" textlink="">
      <xdr:nvSpPr>
        <xdr:cNvPr id="205" name="テキスト ボックス 204"/>
        <xdr:cNvSpPr txBox="1"/>
      </xdr:nvSpPr>
      <xdr:spPr>
        <a:xfrm>
          <a:off x="830794"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14656</xdr:rowOff>
    </xdr:from>
    <xdr:to>
      <xdr:col>6</xdr:col>
      <xdr:colOff>511175</xdr:colOff>
      <xdr:row>96</xdr:row>
      <xdr:rowOff>148616</xdr:rowOff>
    </xdr:to>
    <xdr:cxnSp macro="">
      <xdr:nvCxnSpPr>
        <xdr:cNvPr id="237" name="直線コネクタ 236"/>
        <xdr:cNvCxnSpPr/>
      </xdr:nvCxnSpPr>
      <xdr:spPr>
        <a:xfrm>
          <a:off x="3797300" y="16473856"/>
          <a:ext cx="838200" cy="1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38"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71675</xdr:rowOff>
    </xdr:from>
    <xdr:to>
      <xdr:col>5</xdr:col>
      <xdr:colOff>358775</xdr:colOff>
      <xdr:row>96</xdr:row>
      <xdr:rowOff>14656</xdr:rowOff>
    </xdr:to>
    <xdr:cxnSp macro="">
      <xdr:nvCxnSpPr>
        <xdr:cNvPr id="240" name="直線コネクタ 239"/>
        <xdr:cNvCxnSpPr/>
      </xdr:nvCxnSpPr>
      <xdr:spPr>
        <a:xfrm>
          <a:off x="2908300" y="16359425"/>
          <a:ext cx="889000" cy="1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1" name="フローチャート : 判断 240"/>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2" name="テキスト ボックス 241"/>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71675</xdr:rowOff>
    </xdr:from>
    <xdr:to>
      <xdr:col>4</xdr:col>
      <xdr:colOff>155575</xdr:colOff>
      <xdr:row>95</xdr:row>
      <xdr:rowOff>95090</xdr:rowOff>
    </xdr:to>
    <xdr:cxnSp macro="">
      <xdr:nvCxnSpPr>
        <xdr:cNvPr id="243" name="直線コネクタ 242"/>
        <xdr:cNvCxnSpPr/>
      </xdr:nvCxnSpPr>
      <xdr:spPr>
        <a:xfrm flipV="1">
          <a:off x="2019300" y="16359425"/>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4" name="フローチャート : 判断 243"/>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5" name="テキスト ボックス 244"/>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72524</xdr:rowOff>
    </xdr:from>
    <xdr:to>
      <xdr:col>2</xdr:col>
      <xdr:colOff>638175</xdr:colOff>
      <xdr:row>95</xdr:row>
      <xdr:rowOff>95090</xdr:rowOff>
    </xdr:to>
    <xdr:cxnSp macro="">
      <xdr:nvCxnSpPr>
        <xdr:cNvPr id="246" name="直線コネクタ 245"/>
        <xdr:cNvCxnSpPr/>
      </xdr:nvCxnSpPr>
      <xdr:spPr>
        <a:xfrm>
          <a:off x="1130300" y="16360274"/>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7" name="フローチャート : 判断 246"/>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48" name="テキスト ボックス 247"/>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49" name="フローチャート : 判断 248"/>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134038</xdr:rowOff>
    </xdr:from>
    <xdr:ext cx="534377" cy="259045"/>
    <xdr:sp macro="" textlink="">
      <xdr:nvSpPr>
        <xdr:cNvPr id="250" name="テキスト ボックス 249"/>
        <xdr:cNvSpPr txBox="1"/>
      </xdr:nvSpPr>
      <xdr:spPr>
        <a:xfrm>
          <a:off x="863111" y="16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97816</xdr:rowOff>
    </xdr:from>
    <xdr:to>
      <xdr:col>6</xdr:col>
      <xdr:colOff>561975</xdr:colOff>
      <xdr:row>97</xdr:row>
      <xdr:rowOff>27966</xdr:rowOff>
    </xdr:to>
    <xdr:sp macro="" textlink="">
      <xdr:nvSpPr>
        <xdr:cNvPr id="256" name="円/楕円 255"/>
        <xdr:cNvSpPr/>
      </xdr:nvSpPr>
      <xdr:spPr>
        <a:xfrm>
          <a:off x="4584700" y="165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76243</xdr:rowOff>
    </xdr:from>
    <xdr:ext cx="534377" cy="259045"/>
    <xdr:sp macro="" textlink="">
      <xdr:nvSpPr>
        <xdr:cNvPr id="257" name="衛生費該当値テキスト"/>
        <xdr:cNvSpPr txBox="1"/>
      </xdr:nvSpPr>
      <xdr:spPr>
        <a:xfrm>
          <a:off x="4686300" y="165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24,227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135306</xdr:rowOff>
    </xdr:from>
    <xdr:to>
      <xdr:col>5</xdr:col>
      <xdr:colOff>409575</xdr:colOff>
      <xdr:row>96</xdr:row>
      <xdr:rowOff>65456</xdr:rowOff>
    </xdr:to>
    <xdr:sp macro="" textlink="">
      <xdr:nvSpPr>
        <xdr:cNvPr id="258" name="円/楕円 257"/>
        <xdr:cNvSpPr/>
      </xdr:nvSpPr>
      <xdr:spPr>
        <a:xfrm>
          <a:off x="3746500" y="164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56583</xdr:rowOff>
    </xdr:from>
    <xdr:ext cx="534377" cy="259045"/>
    <xdr:sp macro="" textlink="">
      <xdr:nvSpPr>
        <xdr:cNvPr id="259" name="テキスト ボックス 258"/>
        <xdr:cNvSpPr txBox="1"/>
      </xdr:nvSpPr>
      <xdr:spPr>
        <a:xfrm>
          <a:off x="3530111" y="165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20875</xdr:rowOff>
    </xdr:from>
    <xdr:to>
      <xdr:col>4</xdr:col>
      <xdr:colOff>206375</xdr:colOff>
      <xdr:row>95</xdr:row>
      <xdr:rowOff>122475</xdr:rowOff>
    </xdr:to>
    <xdr:sp macro="" textlink="">
      <xdr:nvSpPr>
        <xdr:cNvPr id="260" name="円/楕円 259"/>
        <xdr:cNvSpPr/>
      </xdr:nvSpPr>
      <xdr:spPr>
        <a:xfrm>
          <a:off x="2857500" y="163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113602</xdr:rowOff>
    </xdr:from>
    <xdr:ext cx="534377" cy="259045"/>
    <xdr:sp macro="" textlink="">
      <xdr:nvSpPr>
        <xdr:cNvPr id="261" name="テキスト ボックス 260"/>
        <xdr:cNvSpPr txBox="1"/>
      </xdr:nvSpPr>
      <xdr:spPr>
        <a:xfrm>
          <a:off x="2641111" y="164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44290</xdr:rowOff>
    </xdr:from>
    <xdr:to>
      <xdr:col>3</xdr:col>
      <xdr:colOff>3175</xdr:colOff>
      <xdr:row>95</xdr:row>
      <xdr:rowOff>145890</xdr:rowOff>
    </xdr:to>
    <xdr:sp macro="" textlink="">
      <xdr:nvSpPr>
        <xdr:cNvPr id="262" name="円/楕円 261"/>
        <xdr:cNvSpPr/>
      </xdr:nvSpPr>
      <xdr:spPr>
        <a:xfrm>
          <a:off x="1968500" y="16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137017</xdr:rowOff>
    </xdr:from>
    <xdr:ext cx="534377" cy="259045"/>
    <xdr:sp macro="" textlink="">
      <xdr:nvSpPr>
        <xdr:cNvPr id="263" name="テキスト ボックス 262"/>
        <xdr:cNvSpPr txBox="1"/>
      </xdr:nvSpPr>
      <xdr:spPr>
        <a:xfrm>
          <a:off x="1752111" y="1642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21724</xdr:rowOff>
    </xdr:from>
    <xdr:to>
      <xdr:col>1</xdr:col>
      <xdr:colOff>485775</xdr:colOff>
      <xdr:row>95</xdr:row>
      <xdr:rowOff>123324</xdr:rowOff>
    </xdr:to>
    <xdr:sp macro="" textlink="">
      <xdr:nvSpPr>
        <xdr:cNvPr id="264" name="円/楕円 263"/>
        <xdr:cNvSpPr/>
      </xdr:nvSpPr>
      <xdr:spPr>
        <a:xfrm>
          <a:off x="1079500" y="163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114451</xdr:rowOff>
    </xdr:from>
    <xdr:ext cx="534377" cy="259045"/>
    <xdr:sp macro="" textlink="">
      <xdr:nvSpPr>
        <xdr:cNvPr id="265" name="テキスト ボックス 264"/>
        <xdr:cNvSpPr txBox="1"/>
      </xdr:nvSpPr>
      <xdr:spPr>
        <a:xfrm>
          <a:off x="863111" y="164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156337</xdr:rowOff>
    </xdr:from>
    <xdr:to>
      <xdr:col>15</xdr:col>
      <xdr:colOff>180975</xdr:colOff>
      <xdr:row>38</xdr:row>
      <xdr:rowOff>159512</xdr:rowOff>
    </xdr:to>
    <xdr:cxnSp macro="">
      <xdr:nvCxnSpPr>
        <xdr:cNvPr id="294" name="直線コネクタ 293"/>
        <xdr:cNvCxnSpPr/>
      </xdr:nvCxnSpPr>
      <xdr:spPr>
        <a:xfrm>
          <a:off x="9639300" y="667143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5"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12700</xdr:rowOff>
    </xdr:from>
    <xdr:to>
      <xdr:col>14</xdr:col>
      <xdr:colOff>28575</xdr:colOff>
      <xdr:row>38</xdr:row>
      <xdr:rowOff>156337</xdr:rowOff>
    </xdr:to>
    <xdr:cxnSp macro="">
      <xdr:nvCxnSpPr>
        <xdr:cNvPr id="297" name="直線コネクタ 296"/>
        <xdr:cNvCxnSpPr/>
      </xdr:nvCxnSpPr>
      <xdr:spPr>
        <a:xfrm>
          <a:off x="8750300" y="6527800"/>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8" name="フローチャート : 判断 297"/>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299" name="テキスト ボックス 298"/>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12700</xdr:rowOff>
    </xdr:from>
    <xdr:to>
      <xdr:col>12</xdr:col>
      <xdr:colOff>511175</xdr:colOff>
      <xdr:row>38</xdr:row>
      <xdr:rowOff>17399</xdr:rowOff>
    </xdr:to>
    <xdr:cxnSp macro="">
      <xdr:nvCxnSpPr>
        <xdr:cNvPr id="300" name="直線コネクタ 299"/>
        <xdr:cNvCxnSpPr/>
      </xdr:nvCxnSpPr>
      <xdr:spPr>
        <a:xfrm flipV="1">
          <a:off x="7861300" y="652780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1" name="フローチャート : 判断 300"/>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2" name="テキスト ボックス 301"/>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17399</xdr:rowOff>
    </xdr:from>
    <xdr:to>
      <xdr:col>11</xdr:col>
      <xdr:colOff>307975</xdr:colOff>
      <xdr:row>38</xdr:row>
      <xdr:rowOff>17653</xdr:rowOff>
    </xdr:to>
    <xdr:cxnSp macro="">
      <xdr:nvCxnSpPr>
        <xdr:cNvPr id="303" name="直線コネクタ 302"/>
        <xdr:cNvCxnSpPr/>
      </xdr:nvCxnSpPr>
      <xdr:spPr>
        <a:xfrm flipV="1">
          <a:off x="6972300" y="653249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4" name="フローチャート : 判断 303"/>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5" name="テキスト ボックス 304"/>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6" name="フローチャート : 判断 305"/>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5605</xdr:rowOff>
    </xdr:from>
    <xdr:ext cx="469744" cy="259045"/>
    <xdr:sp macro="" textlink="">
      <xdr:nvSpPr>
        <xdr:cNvPr id="307" name="テキスト ボックス 306"/>
        <xdr:cNvSpPr txBox="1"/>
      </xdr:nvSpPr>
      <xdr:spPr>
        <a:xfrm>
          <a:off x="6737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108712</xdr:rowOff>
    </xdr:from>
    <xdr:to>
      <xdr:col>15</xdr:col>
      <xdr:colOff>231775</xdr:colOff>
      <xdr:row>39</xdr:row>
      <xdr:rowOff>38862</xdr:rowOff>
    </xdr:to>
    <xdr:sp macro="" textlink="">
      <xdr:nvSpPr>
        <xdr:cNvPr id="313" name="円/楕円 312"/>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23639</xdr:rowOff>
    </xdr:from>
    <xdr:ext cx="378565" cy="259045"/>
    <xdr:sp macro="" textlink="">
      <xdr:nvSpPr>
        <xdr:cNvPr id="314" name="労働費該当値テキスト"/>
        <xdr:cNvSpPr txBox="1"/>
      </xdr:nvSpPr>
      <xdr:spPr>
        <a:xfrm>
          <a:off x="10528300" y="6538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105537</xdr:rowOff>
    </xdr:from>
    <xdr:to>
      <xdr:col>14</xdr:col>
      <xdr:colOff>79375</xdr:colOff>
      <xdr:row>39</xdr:row>
      <xdr:rowOff>35687</xdr:rowOff>
    </xdr:to>
    <xdr:sp macro="" textlink="">
      <xdr:nvSpPr>
        <xdr:cNvPr id="315" name="円/楕円 314"/>
        <xdr:cNvSpPr/>
      </xdr:nvSpPr>
      <xdr:spPr>
        <a:xfrm>
          <a:off x="9588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26814</xdr:rowOff>
    </xdr:from>
    <xdr:ext cx="378565" cy="259045"/>
    <xdr:sp macro="" textlink="">
      <xdr:nvSpPr>
        <xdr:cNvPr id="316" name="テキスト ボックス 315"/>
        <xdr:cNvSpPr txBox="1"/>
      </xdr:nvSpPr>
      <xdr:spPr>
        <a:xfrm>
          <a:off x="9450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133350</xdr:rowOff>
    </xdr:from>
    <xdr:to>
      <xdr:col>12</xdr:col>
      <xdr:colOff>561975</xdr:colOff>
      <xdr:row>38</xdr:row>
      <xdr:rowOff>63500</xdr:rowOff>
    </xdr:to>
    <xdr:sp macro="" textlink="">
      <xdr:nvSpPr>
        <xdr:cNvPr id="317" name="円/楕円 316"/>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54627</xdr:rowOff>
    </xdr:from>
    <xdr:ext cx="469744" cy="259045"/>
    <xdr:sp macro="" textlink="">
      <xdr:nvSpPr>
        <xdr:cNvPr id="318" name="テキスト ボックス 317"/>
        <xdr:cNvSpPr txBox="1"/>
      </xdr:nvSpPr>
      <xdr:spPr>
        <a:xfrm>
          <a:off x="8515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138049</xdr:rowOff>
    </xdr:from>
    <xdr:to>
      <xdr:col>11</xdr:col>
      <xdr:colOff>358775</xdr:colOff>
      <xdr:row>38</xdr:row>
      <xdr:rowOff>68199</xdr:rowOff>
    </xdr:to>
    <xdr:sp macro="" textlink="">
      <xdr:nvSpPr>
        <xdr:cNvPr id="319" name="円/楕円 318"/>
        <xdr:cNvSpPr/>
      </xdr:nvSpPr>
      <xdr:spPr>
        <a:xfrm>
          <a:off x="781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59326</xdr:rowOff>
    </xdr:from>
    <xdr:ext cx="469744" cy="259045"/>
    <xdr:sp macro="" textlink="">
      <xdr:nvSpPr>
        <xdr:cNvPr id="320" name="テキスト ボックス 319"/>
        <xdr:cNvSpPr txBox="1"/>
      </xdr:nvSpPr>
      <xdr:spPr>
        <a:xfrm>
          <a:off x="7626427" y="65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138303</xdr:rowOff>
    </xdr:from>
    <xdr:to>
      <xdr:col>10</xdr:col>
      <xdr:colOff>155575</xdr:colOff>
      <xdr:row>38</xdr:row>
      <xdr:rowOff>68453</xdr:rowOff>
    </xdr:to>
    <xdr:sp macro="" textlink="">
      <xdr:nvSpPr>
        <xdr:cNvPr id="321" name="円/楕円 320"/>
        <xdr:cNvSpPr/>
      </xdr:nvSpPr>
      <xdr:spPr>
        <a:xfrm>
          <a:off x="6921500" y="64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59580</xdr:rowOff>
    </xdr:from>
    <xdr:ext cx="469744" cy="259045"/>
    <xdr:sp macro="" textlink="">
      <xdr:nvSpPr>
        <xdr:cNvPr id="322" name="テキスト ボックス 321"/>
        <xdr:cNvSpPr txBox="1"/>
      </xdr:nvSpPr>
      <xdr:spPr>
        <a:xfrm>
          <a:off x="6737427" y="65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42850</xdr:rowOff>
    </xdr:from>
    <xdr:to>
      <xdr:col>15</xdr:col>
      <xdr:colOff>180975</xdr:colOff>
      <xdr:row>57</xdr:row>
      <xdr:rowOff>44717</xdr:rowOff>
    </xdr:to>
    <xdr:cxnSp macro="">
      <xdr:nvCxnSpPr>
        <xdr:cNvPr id="351" name="直線コネクタ 350"/>
        <xdr:cNvCxnSpPr/>
      </xdr:nvCxnSpPr>
      <xdr:spPr>
        <a:xfrm>
          <a:off x="9639300" y="8786800"/>
          <a:ext cx="838200" cy="10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19951</xdr:rowOff>
    </xdr:from>
    <xdr:to>
      <xdr:col>14</xdr:col>
      <xdr:colOff>28575</xdr:colOff>
      <xdr:row>51</xdr:row>
      <xdr:rowOff>42850</xdr:rowOff>
    </xdr:to>
    <xdr:cxnSp macro="">
      <xdr:nvCxnSpPr>
        <xdr:cNvPr id="354" name="直線コネクタ 353"/>
        <xdr:cNvCxnSpPr/>
      </xdr:nvCxnSpPr>
      <xdr:spPr>
        <a:xfrm>
          <a:off x="8750300" y="8592451"/>
          <a:ext cx="889000" cy="19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5" name="フローチャート : 判断 354"/>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6" name="テキスト ボックス 355"/>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19951</xdr:rowOff>
    </xdr:from>
    <xdr:to>
      <xdr:col>12</xdr:col>
      <xdr:colOff>511175</xdr:colOff>
      <xdr:row>57</xdr:row>
      <xdr:rowOff>10884</xdr:rowOff>
    </xdr:to>
    <xdr:cxnSp macro="">
      <xdr:nvCxnSpPr>
        <xdr:cNvPr id="357" name="直線コネクタ 356"/>
        <xdr:cNvCxnSpPr/>
      </xdr:nvCxnSpPr>
      <xdr:spPr>
        <a:xfrm flipV="1">
          <a:off x="7861300" y="8592451"/>
          <a:ext cx="889000" cy="119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8" name="フローチャート : 判断 357"/>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9" name="テキスト ボックス 358"/>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10884</xdr:rowOff>
    </xdr:from>
    <xdr:to>
      <xdr:col>11</xdr:col>
      <xdr:colOff>307975</xdr:colOff>
      <xdr:row>57</xdr:row>
      <xdr:rowOff>33744</xdr:rowOff>
    </xdr:to>
    <xdr:cxnSp macro="">
      <xdr:nvCxnSpPr>
        <xdr:cNvPr id="360" name="直線コネクタ 359"/>
        <xdr:cNvCxnSpPr/>
      </xdr:nvCxnSpPr>
      <xdr:spPr>
        <a:xfrm flipV="1">
          <a:off x="6972300" y="97835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1" name="フローチャート : 判断 360"/>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2" name="テキスト ボックス 361"/>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3" name="フローチャート : 判断 362"/>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4" name="テキスト ボックス 363"/>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165367</xdr:rowOff>
    </xdr:from>
    <xdr:to>
      <xdr:col>15</xdr:col>
      <xdr:colOff>231775</xdr:colOff>
      <xdr:row>57</xdr:row>
      <xdr:rowOff>95517</xdr:rowOff>
    </xdr:to>
    <xdr:sp macro="" textlink="">
      <xdr:nvSpPr>
        <xdr:cNvPr id="370" name="円/楕円 369"/>
        <xdr:cNvSpPr/>
      </xdr:nvSpPr>
      <xdr:spPr>
        <a:xfrm>
          <a:off x="10426700" y="97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143794</xdr:rowOff>
    </xdr:from>
    <xdr:ext cx="469744" cy="259045"/>
    <xdr:sp macro="" textlink="">
      <xdr:nvSpPr>
        <xdr:cNvPr id="371" name="農林水産業費該当値テキスト"/>
        <xdr:cNvSpPr txBox="1"/>
      </xdr:nvSpPr>
      <xdr:spPr>
        <a:xfrm>
          <a:off x="10528300" y="974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163500</xdr:rowOff>
    </xdr:from>
    <xdr:to>
      <xdr:col>14</xdr:col>
      <xdr:colOff>79375</xdr:colOff>
      <xdr:row>51</xdr:row>
      <xdr:rowOff>93650</xdr:rowOff>
    </xdr:to>
    <xdr:sp macro="" textlink="">
      <xdr:nvSpPr>
        <xdr:cNvPr id="372" name="円/楕円 371"/>
        <xdr:cNvSpPr/>
      </xdr:nvSpPr>
      <xdr:spPr>
        <a:xfrm>
          <a:off x="9588500" y="87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110177</xdr:rowOff>
    </xdr:from>
    <xdr:ext cx="534377" cy="259045"/>
    <xdr:sp macro="" textlink="">
      <xdr:nvSpPr>
        <xdr:cNvPr id="373" name="テキスト ボックス 372"/>
        <xdr:cNvSpPr txBox="1"/>
      </xdr:nvSpPr>
      <xdr:spPr>
        <a:xfrm>
          <a:off x="9372111" y="851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36,042</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140601</xdr:rowOff>
    </xdr:from>
    <xdr:to>
      <xdr:col>12</xdr:col>
      <xdr:colOff>561975</xdr:colOff>
      <xdr:row>50</xdr:row>
      <xdr:rowOff>70751</xdr:rowOff>
    </xdr:to>
    <xdr:sp macro="" textlink="">
      <xdr:nvSpPr>
        <xdr:cNvPr id="374" name="円/楕円 373"/>
        <xdr:cNvSpPr/>
      </xdr:nvSpPr>
      <xdr:spPr>
        <a:xfrm>
          <a:off x="8699500" y="85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87278</xdr:rowOff>
    </xdr:from>
    <xdr:ext cx="534377" cy="259045"/>
    <xdr:sp macro="" textlink="">
      <xdr:nvSpPr>
        <xdr:cNvPr id="375" name="テキスト ボックス 374"/>
        <xdr:cNvSpPr txBox="1"/>
      </xdr:nvSpPr>
      <xdr:spPr>
        <a:xfrm>
          <a:off x="8483111" y="83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131534</xdr:rowOff>
    </xdr:from>
    <xdr:to>
      <xdr:col>11</xdr:col>
      <xdr:colOff>358775</xdr:colOff>
      <xdr:row>57</xdr:row>
      <xdr:rowOff>61684</xdr:rowOff>
    </xdr:to>
    <xdr:sp macro="" textlink="">
      <xdr:nvSpPr>
        <xdr:cNvPr id="376" name="円/楕円 375"/>
        <xdr:cNvSpPr/>
      </xdr:nvSpPr>
      <xdr:spPr>
        <a:xfrm>
          <a:off x="7810500" y="97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78211</xdr:rowOff>
    </xdr:from>
    <xdr:ext cx="469744" cy="259045"/>
    <xdr:sp macro="" textlink="">
      <xdr:nvSpPr>
        <xdr:cNvPr id="377" name="テキスト ボックス 376"/>
        <xdr:cNvSpPr txBox="1"/>
      </xdr:nvSpPr>
      <xdr:spPr>
        <a:xfrm>
          <a:off x="7626427" y="950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154394</xdr:rowOff>
    </xdr:from>
    <xdr:to>
      <xdr:col>10</xdr:col>
      <xdr:colOff>155575</xdr:colOff>
      <xdr:row>57</xdr:row>
      <xdr:rowOff>84544</xdr:rowOff>
    </xdr:to>
    <xdr:sp macro="" textlink="">
      <xdr:nvSpPr>
        <xdr:cNvPr id="378" name="円/楕円 377"/>
        <xdr:cNvSpPr/>
      </xdr:nvSpPr>
      <xdr:spPr>
        <a:xfrm>
          <a:off x="69215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101071</xdr:rowOff>
    </xdr:from>
    <xdr:ext cx="469744" cy="259045"/>
    <xdr:sp macro="" textlink="">
      <xdr:nvSpPr>
        <xdr:cNvPr id="379" name="テキスト ボックス 378"/>
        <xdr:cNvSpPr txBox="1"/>
      </xdr:nvSpPr>
      <xdr:spPr>
        <a:xfrm>
          <a:off x="6737427" y="95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82550</xdr:rowOff>
    </xdr:from>
    <xdr:to>
      <xdr:col>15</xdr:col>
      <xdr:colOff>180975</xdr:colOff>
      <xdr:row>77</xdr:row>
      <xdr:rowOff>163886</xdr:rowOff>
    </xdr:to>
    <xdr:cxnSp macro="">
      <xdr:nvCxnSpPr>
        <xdr:cNvPr id="406" name="直線コネクタ 405"/>
        <xdr:cNvCxnSpPr/>
      </xdr:nvCxnSpPr>
      <xdr:spPr>
        <a:xfrm>
          <a:off x="9639300" y="13284200"/>
          <a:ext cx="8382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32499</xdr:rowOff>
    </xdr:from>
    <xdr:ext cx="534377" cy="259045"/>
    <xdr:sp macro="" textlink="">
      <xdr:nvSpPr>
        <xdr:cNvPr id="407" name="商工費平均値テキスト"/>
        <xdr:cNvSpPr txBox="1"/>
      </xdr:nvSpPr>
      <xdr:spPr>
        <a:xfrm>
          <a:off x="10528300" y="127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82550</xdr:rowOff>
    </xdr:from>
    <xdr:to>
      <xdr:col>14</xdr:col>
      <xdr:colOff>28575</xdr:colOff>
      <xdr:row>77</xdr:row>
      <xdr:rowOff>133207</xdr:rowOff>
    </xdr:to>
    <xdr:cxnSp macro="">
      <xdr:nvCxnSpPr>
        <xdr:cNvPr id="409" name="直線コネクタ 408"/>
        <xdr:cNvCxnSpPr/>
      </xdr:nvCxnSpPr>
      <xdr:spPr>
        <a:xfrm flipV="1">
          <a:off x="8750300" y="13284200"/>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0" name="フローチャート : 判断 409"/>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8008</xdr:rowOff>
    </xdr:from>
    <xdr:ext cx="534377" cy="259045"/>
    <xdr:sp macro="" textlink="">
      <xdr:nvSpPr>
        <xdr:cNvPr id="411" name="テキスト ボックス 410"/>
        <xdr:cNvSpPr txBox="1"/>
      </xdr:nvSpPr>
      <xdr:spPr>
        <a:xfrm>
          <a:off x="9372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88219</xdr:rowOff>
    </xdr:from>
    <xdr:to>
      <xdr:col>12</xdr:col>
      <xdr:colOff>511175</xdr:colOff>
      <xdr:row>77</xdr:row>
      <xdr:rowOff>133207</xdr:rowOff>
    </xdr:to>
    <xdr:cxnSp macro="">
      <xdr:nvCxnSpPr>
        <xdr:cNvPr id="412" name="直線コネクタ 411"/>
        <xdr:cNvCxnSpPr/>
      </xdr:nvCxnSpPr>
      <xdr:spPr>
        <a:xfrm>
          <a:off x="7861300" y="13289869"/>
          <a:ext cx="8890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3" name="フローチャート : 判断 412"/>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4" name="テキスト ボックス 413"/>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58502</xdr:rowOff>
    </xdr:from>
    <xdr:to>
      <xdr:col>11</xdr:col>
      <xdr:colOff>307975</xdr:colOff>
      <xdr:row>77</xdr:row>
      <xdr:rowOff>88219</xdr:rowOff>
    </xdr:to>
    <xdr:cxnSp macro="">
      <xdr:nvCxnSpPr>
        <xdr:cNvPr id="415" name="直線コネクタ 414"/>
        <xdr:cNvCxnSpPr/>
      </xdr:nvCxnSpPr>
      <xdr:spPr>
        <a:xfrm>
          <a:off x="6972300" y="1326015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6" name="フローチャート : 判断 415"/>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7" name="テキスト ボックス 416"/>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8" name="フローチャート : 判断 417"/>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9" name="テキスト ボックス 418"/>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113086</xdr:rowOff>
    </xdr:from>
    <xdr:to>
      <xdr:col>15</xdr:col>
      <xdr:colOff>231775</xdr:colOff>
      <xdr:row>78</xdr:row>
      <xdr:rowOff>43236</xdr:rowOff>
    </xdr:to>
    <xdr:sp macro="" textlink="">
      <xdr:nvSpPr>
        <xdr:cNvPr id="425" name="円/楕円 424"/>
        <xdr:cNvSpPr/>
      </xdr:nvSpPr>
      <xdr:spPr>
        <a:xfrm>
          <a:off x="10426700" y="133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28013</xdr:rowOff>
    </xdr:from>
    <xdr:ext cx="469744" cy="259045"/>
    <xdr:sp macro="" textlink="">
      <xdr:nvSpPr>
        <xdr:cNvPr id="426" name="商工費該当値テキスト"/>
        <xdr:cNvSpPr txBox="1"/>
      </xdr:nvSpPr>
      <xdr:spPr>
        <a:xfrm>
          <a:off x="10528300" y="1322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31750</xdr:rowOff>
    </xdr:from>
    <xdr:to>
      <xdr:col>14</xdr:col>
      <xdr:colOff>79375</xdr:colOff>
      <xdr:row>77</xdr:row>
      <xdr:rowOff>133350</xdr:rowOff>
    </xdr:to>
    <xdr:sp macro="" textlink="">
      <xdr:nvSpPr>
        <xdr:cNvPr id="427" name="円/楕円 426"/>
        <xdr:cNvSpPr/>
      </xdr:nvSpPr>
      <xdr:spPr>
        <a:xfrm>
          <a:off x="958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124477</xdr:rowOff>
    </xdr:from>
    <xdr:ext cx="469744" cy="259045"/>
    <xdr:sp macro="" textlink="">
      <xdr:nvSpPr>
        <xdr:cNvPr id="428" name="テキスト ボックス 427"/>
        <xdr:cNvSpPr txBox="1"/>
      </xdr:nvSpPr>
      <xdr:spPr>
        <a:xfrm>
          <a:off x="9404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82407</xdr:rowOff>
    </xdr:from>
    <xdr:to>
      <xdr:col>12</xdr:col>
      <xdr:colOff>561975</xdr:colOff>
      <xdr:row>78</xdr:row>
      <xdr:rowOff>12557</xdr:rowOff>
    </xdr:to>
    <xdr:sp macro="" textlink="">
      <xdr:nvSpPr>
        <xdr:cNvPr id="429" name="円/楕円 428"/>
        <xdr:cNvSpPr/>
      </xdr:nvSpPr>
      <xdr:spPr>
        <a:xfrm>
          <a:off x="8699500" y="13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3684</xdr:rowOff>
    </xdr:from>
    <xdr:ext cx="469744" cy="259045"/>
    <xdr:sp macro="" textlink="">
      <xdr:nvSpPr>
        <xdr:cNvPr id="430" name="テキスト ボックス 429"/>
        <xdr:cNvSpPr txBox="1"/>
      </xdr:nvSpPr>
      <xdr:spPr>
        <a:xfrm>
          <a:off x="8515427" y="133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37419</xdr:rowOff>
    </xdr:from>
    <xdr:to>
      <xdr:col>11</xdr:col>
      <xdr:colOff>358775</xdr:colOff>
      <xdr:row>77</xdr:row>
      <xdr:rowOff>139019</xdr:rowOff>
    </xdr:to>
    <xdr:sp macro="" textlink="">
      <xdr:nvSpPr>
        <xdr:cNvPr id="431" name="円/楕円 430"/>
        <xdr:cNvSpPr/>
      </xdr:nvSpPr>
      <xdr:spPr>
        <a:xfrm>
          <a:off x="7810500" y="132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130146</xdr:rowOff>
    </xdr:from>
    <xdr:ext cx="469744" cy="259045"/>
    <xdr:sp macro="" textlink="">
      <xdr:nvSpPr>
        <xdr:cNvPr id="432" name="テキスト ボックス 431"/>
        <xdr:cNvSpPr txBox="1"/>
      </xdr:nvSpPr>
      <xdr:spPr>
        <a:xfrm>
          <a:off x="7626427" y="133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7702</xdr:rowOff>
    </xdr:from>
    <xdr:to>
      <xdr:col>10</xdr:col>
      <xdr:colOff>155575</xdr:colOff>
      <xdr:row>77</xdr:row>
      <xdr:rowOff>109302</xdr:rowOff>
    </xdr:to>
    <xdr:sp macro="" textlink="">
      <xdr:nvSpPr>
        <xdr:cNvPr id="433" name="円/楕円 432"/>
        <xdr:cNvSpPr/>
      </xdr:nvSpPr>
      <xdr:spPr>
        <a:xfrm>
          <a:off x="6921500" y="132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100429</xdr:rowOff>
    </xdr:from>
    <xdr:ext cx="469744" cy="259045"/>
    <xdr:sp macro="" textlink="">
      <xdr:nvSpPr>
        <xdr:cNvPr id="434" name="テキスト ボックス 433"/>
        <xdr:cNvSpPr txBox="1"/>
      </xdr:nvSpPr>
      <xdr:spPr>
        <a:xfrm>
          <a:off x="6737427" y="133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66091</xdr:rowOff>
    </xdr:from>
    <xdr:to>
      <xdr:col>15</xdr:col>
      <xdr:colOff>180975</xdr:colOff>
      <xdr:row>97</xdr:row>
      <xdr:rowOff>134423</xdr:rowOff>
    </xdr:to>
    <xdr:cxnSp macro="">
      <xdr:nvCxnSpPr>
        <xdr:cNvPr id="464" name="直線コネクタ 463"/>
        <xdr:cNvCxnSpPr/>
      </xdr:nvCxnSpPr>
      <xdr:spPr>
        <a:xfrm>
          <a:off x="9639300" y="16696741"/>
          <a:ext cx="8382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23915</xdr:rowOff>
    </xdr:from>
    <xdr:to>
      <xdr:col>14</xdr:col>
      <xdr:colOff>28575</xdr:colOff>
      <xdr:row>97</xdr:row>
      <xdr:rowOff>66091</xdr:rowOff>
    </xdr:to>
    <xdr:cxnSp macro="">
      <xdr:nvCxnSpPr>
        <xdr:cNvPr id="467" name="直線コネクタ 466"/>
        <xdr:cNvCxnSpPr/>
      </xdr:nvCxnSpPr>
      <xdr:spPr>
        <a:xfrm>
          <a:off x="8750300" y="16654565"/>
          <a:ext cx="889000" cy="4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8" name="フローチャート : 判断 467"/>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69" name="テキスト ボックス 468"/>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23915</xdr:rowOff>
    </xdr:from>
    <xdr:to>
      <xdr:col>12</xdr:col>
      <xdr:colOff>511175</xdr:colOff>
      <xdr:row>97</xdr:row>
      <xdr:rowOff>41021</xdr:rowOff>
    </xdr:to>
    <xdr:cxnSp macro="">
      <xdr:nvCxnSpPr>
        <xdr:cNvPr id="470" name="直線コネクタ 469"/>
        <xdr:cNvCxnSpPr/>
      </xdr:nvCxnSpPr>
      <xdr:spPr>
        <a:xfrm flipV="1">
          <a:off x="7861300" y="16654565"/>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1" name="フローチャート : 判断 470"/>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2" name="テキスト ボックス 471"/>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41021</xdr:rowOff>
    </xdr:from>
    <xdr:to>
      <xdr:col>11</xdr:col>
      <xdr:colOff>307975</xdr:colOff>
      <xdr:row>97</xdr:row>
      <xdr:rowOff>62148</xdr:rowOff>
    </xdr:to>
    <xdr:cxnSp macro="">
      <xdr:nvCxnSpPr>
        <xdr:cNvPr id="473" name="直線コネクタ 472"/>
        <xdr:cNvCxnSpPr/>
      </xdr:nvCxnSpPr>
      <xdr:spPr>
        <a:xfrm flipV="1">
          <a:off x="6972300" y="16671671"/>
          <a:ext cx="8890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4" name="フローチャート : 判断 473"/>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75" name="テキスト ボックス 474"/>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6" name="フローチャート : 判断 475"/>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7" name="テキスト ボックス 476"/>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83623</xdr:rowOff>
    </xdr:from>
    <xdr:to>
      <xdr:col>15</xdr:col>
      <xdr:colOff>231775</xdr:colOff>
      <xdr:row>98</xdr:row>
      <xdr:rowOff>13773</xdr:rowOff>
    </xdr:to>
    <xdr:sp macro="" textlink="">
      <xdr:nvSpPr>
        <xdr:cNvPr id="483" name="円/楕円 482"/>
        <xdr:cNvSpPr/>
      </xdr:nvSpPr>
      <xdr:spPr>
        <a:xfrm>
          <a:off x="10426700" y="167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62050</xdr:rowOff>
    </xdr:from>
    <xdr:ext cx="534377" cy="259045"/>
    <xdr:sp macro="" textlink="">
      <xdr:nvSpPr>
        <xdr:cNvPr id="484" name="土木費該当値テキスト"/>
        <xdr:cNvSpPr txBox="1"/>
      </xdr:nvSpPr>
      <xdr:spPr>
        <a:xfrm>
          <a:off x="10528300" y="1669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15291</xdr:rowOff>
    </xdr:from>
    <xdr:to>
      <xdr:col>14</xdr:col>
      <xdr:colOff>79375</xdr:colOff>
      <xdr:row>97</xdr:row>
      <xdr:rowOff>116891</xdr:rowOff>
    </xdr:to>
    <xdr:sp macro="" textlink="">
      <xdr:nvSpPr>
        <xdr:cNvPr id="485" name="円/楕円 484"/>
        <xdr:cNvSpPr/>
      </xdr:nvSpPr>
      <xdr:spPr>
        <a:xfrm>
          <a:off x="9588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108018</xdr:rowOff>
    </xdr:from>
    <xdr:ext cx="534377" cy="259045"/>
    <xdr:sp macro="" textlink="">
      <xdr:nvSpPr>
        <xdr:cNvPr id="486" name="テキスト ボックス 485"/>
        <xdr:cNvSpPr txBox="1"/>
      </xdr:nvSpPr>
      <xdr:spPr>
        <a:xfrm>
          <a:off x="9372111" y="1673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36,864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144565</xdr:rowOff>
    </xdr:from>
    <xdr:to>
      <xdr:col>12</xdr:col>
      <xdr:colOff>561975</xdr:colOff>
      <xdr:row>97</xdr:row>
      <xdr:rowOff>74715</xdr:rowOff>
    </xdr:to>
    <xdr:sp macro="" textlink="">
      <xdr:nvSpPr>
        <xdr:cNvPr id="487" name="円/楕円 486"/>
        <xdr:cNvSpPr/>
      </xdr:nvSpPr>
      <xdr:spPr>
        <a:xfrm>
          <a:off x="8699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65842</xdr:rowOff>
    </xdr:from>
    <xdr:ext cx="534377" cy="259045"/>
    <xdr:sp macro="" textlink="">
      <xdr:nvSpPr>
        <xdr:cNvPr id="488" name="テキスト ボックス 487"/>
        <xdr:cNvSpPr txBox="1"/>
      </xdr:nvSpPr>
      <xdr:spPr>
        <a:xfrm>
          <a:off x="8483111" y="166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161671</xdr:rowOff>
    </xdr:from>
    <xdr:to>
      <xdr:col>11</xdr:col>
      <xdr:colOff>358775</xdr:colOff>
      <xdr:row>97</xdr:row>
      <xdr:rowOff>91821</xdr:rowOff>
    </xdr:to>
    <xdr:sp macro="" textlink="">
      <xdr:nvSpPr>
        <xdr:cNvPr id="489" name="円/楕円 488"/>
        <xdr:cNvSpPr/>
      </xdr:nvSpPr>
      <xdr:spPr>
        <a:xfrm>
          <a:off x="7810500" y="166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82948</xdr:rowOff>
    </xdr:from>
    <xdr:ext cx="534377" cy="259045"/>
    <xdr:sp macro="" textlink="">
      <xdr:nvSpPr>
        <xdr:cNvPr id="490" name="テキスト ボックス 489"/>
        <xdr:cNvSpPr txBox="1"/>
      </xdr:nvSpPr>
      <xdr:spPr>
        <a:xfrm>
          <a:off x="7594111" y="167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11348</xdr:rowOff>
    </xdr:from>
    <xdr:to>
      <xdr:col>10</xdr:col>
      <xdr:colOff>155575</xdr:colOff>
      <xdr:row>97</xdr:row>
      <xdr:rowOff>112948</xdr:rowOff>
    </xdr:to>
    <xdr:sp macro="" textlink="">
      <xdr:nvSpPr>
        <xdr:cNvPr id="491" name="円/楕円 490"/>
        <xdr:cNvSpPr/>
      </xdr:nvSpPr>
      <xdr:spPr>
        <a:xfrm>
          <a:off x="6921500" y="1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104075</xdr:rowOff>
    </xdr:from>
    <xdr:ext cx="534377" cy="259045"/>
    <xdr:sp macro="" textlink="">
      <xdr:nvSpPr>
        <xdr:cNvPr id="492" name="テキスト ボックス 491"/>
        <xdr:cNvSpPr txBox="1"/>
      </xdr:nvSpPr>
      <xdr:spPr>
        <a:xfrm>
          <a:off x="6705111" y="167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5" name="直線コネクタ 514"/>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6"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7" name="直線コネクタ 516"/>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8"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19" name="直線コネクタ 518"/>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27686</xdr:rowOff>
    </xdr:from>
    <xdr:to>
      <xdr:col>23</xdr:col>
      <xdr:colOff>517525</xdr:colOff>
      <xdr:row>37</xdr:row>
      <xdr:rowOff>58136</xdr:rowOff>
    </xdr:to>
    <xdr:cxnSp macro="">
      <xdr:nvCxnSpPr>
        <xdr:cNvPr id="520" name="直線コネクタ 519"/>
        <xdr:cNvCxnSpPr/>
      </xdr:nvCxnSpPr>
      <xdr:spPr>
        <a:xfrm flipV="1">
          <a:off x="15481300" y="6199886"/>
          <a:ext cx="838200" cy="2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1"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2" name="フローチャート : 判断 521"/>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55758</xdr:rowOff>
    </xdr:from>
    <xdr:to>
      <xdr:col>22</xdr:col>
      <xdr:colOff>365125</xdr:colOff>
      <xdr:row>37</xdr:row>
      <xdr:rowOff>58136</xdr:rowOff>
    </xdr:to>
    <xdr:cxnSp macro="">
      <xdr:nvCxnSpPr>
        <xdr:cNvPr id="523" name="直線コネクタ 522"/>
        <xdr:cNvCxnSpPr/>
      </xdr:nvCxnSpPr>
      <xdr:spPr>
        <a:xfrm>
          <a:off x="14592300" y="6227958"/>
          <a:ext cx="889000" cy="17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4" name="フローチャート : 判断 523"/>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169171</xdr:rowOff>
    </xdr:from>
    <xdr:ext cx="534377" cy="259045"/>
    <xdr:sp macro="" textlink="">
      <xdr:nvSpPr>
        <xdr:cNvPr id="525" name="テキスト ボックス 524"/>
        <xdr:cNvSpPr txBox="1"/>
      </xdr:nvSpPr>
      <xdr:spPr>
        <a:xfrm>
          <a:off x="15214111" y="582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55758</xdr:rowOff>
    </xdr:from>
    <xdr:to>
      <xdr:col>21</xdr:col>
      <xdr:colOff>161925</xdr:colOff>
      <xdr:row>36</xdr:row>
      <xdr:rowOff>105776</xdr:rowOff>
    </xdr:to>
    <xdr:cxnSp macro="">
      <xdr:nvCxnSpPr>
        <xdr:cNvPr id="526" name="直線コネクタ 525"/>
        <xdr:cNvCxnSpPr/>
      </xdr:nvCxnSpPr>
      <xdr:spPr>
        <a:xfrm flipV="1">
          <a:off x="13703300" y="6227958"/>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7" name="フローチャート : 判断 526"/>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8" name="テキスト ボックス 527"/>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105776</xdr:rowOff>
    </xdr:from>
    <xdr:to>
      <xdr:col>19</xdr:col>
      <xdr:colOff>644525</xdr:colOff>
      <xdr:row>37</xdr:row>
      <xdr:rowOff>27503</xdr:rowOff>
    </xdr:to>
    <xdr:cxnSp macro="">
      <xdr:nvCxnSpPr>
        <xdr:cNvPr id="529" name="直線コネクタ 528"/>
        <xdr:cNvCxnSpPr/>
      </xdr:nvCxnSpPr>
      <xdr:spPr>
        <a:xfrm flipV="1">
          <a:off x="12814300" y="6277976"/>
          <a:ext cx="889000" cy="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0" name="フローチャート : 判断 529"/>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31" name="テキスト ボックス 530"/>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2" name="フローチャート : 判断 531"/>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33" name="テキスト ボックス 532"/>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148336</xdr:rowOff>
    </xdr:from>
    <xdr:to>
      <xdr:col>23</xdr:col>
      <xdr:colOff>568325</xdr:colOff>
      <xdr:row>36</xdr:row>
      <xdr:rowOff>78486</xdr:rowOff>
    </xdr:to>
    <xdr:sp macro="" textlink="">
      <xdr:nvSpPr>
        <xdr:cNvPr id="539" name="円/楕円 538"/>
        <xdr:cNvSpPr/>
      </xdr:nvSpPr>
      <xdr:spPr>
        <a:xfrm>
          <a:off x="16268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126763</xdr:rowOff>
    </xdr:from>
    <xdr:ext cx="534377" cy="259045"/>
    <xdr:sp macro="" textlink="">
      <xdr:nvSpPr>
        <xdr:cNvPr id="540" name="消防費該当値テキスト"/>
        <xdr:cNvSpPr txBox="1"/>
      </xdr:nvSpPr>
      <xdr:spPr>
        <a:xfrm>
          <a:off x="16370300" y="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7336</xdr:rowOff>
    </xdr:from>
    <xdr:to>
      <xdr:col>22</xdr:col>
      <xdr:colOff>415925</xdr:colOff>
      <xdr:row>37</xdr:row>
      <xdr:rowOff>108936</xdr:rowOff>
    </xdr:to>
    <xdr:sp macro="" textlink="">
      <xdr:nvSpPr>
        <xdr:cNvPr id="541" name="円/楕円 540"/>
        <xdr:cNvSpPr/>
      </xdr:nvSpPr>
      <xdr:spPr>
        <a:xfrm>
          <a:off x="15430500" y="63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100063</xdr:rowOff>
    </xdr:from>
    <xdr:ext cx="534377" cy="259045"/>
    <xdr:sp macro="" textlink="">
      <xdr:nvSpPr>
        <xdr:cNvPr id="542" name="テキスト ボックス 541"/>
        <xdr:cNvSpPr txBox="1"/>
      </xdr:nvSpPr>
      <xdr:spPr>
        <a:xfrm>
          <a:off x="15214111" y="64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4958</xdr:rowOff>
    </xdr:from>
    <xdr:to>
      <xdr:col>21</xdr:col>
      <xdr:colOff>212725</xdr:colOff>
      <xdr:row>36</xdr:row>
      <xdr:rowOff>106558</xdr:rowOff>
    </xdr:to>
    <xdr:sp macro="" textlink="">
      <xdr:nvSpPr>
        <xdr:cNvPr id="543" name="円/楕円 542"/>
        <xdr:cNvSpPr/>
      </xdr:nvSpPr>
      <xdr:spPr>
        <a:xfrm>
          <a:off x="14541500" y="61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97685</xdr:rowOff>
    </xdr:from>
    <xdr:ext cx="534377" cy="259045"/>
    <xdr:sp macro="" textlink="">
      <xdr:nvSpPr>
        <xdr:cNvPr id="544" name="テキスト ボックス 543"/>
        <xdr:cNvSpPr txBox="1"/>
      </xdr:nvSpPr>
      <xdr:spPr>
        <a:xfrm>
          <a:off x="14325111" y="62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54976</xdr:rowOff>
    </xdr:from>
    <xdr:to>
      <xdr:col>20</xdr:col>
      <xdr:colOff>9525</xdr:colOff>
      <xdr:row>36</xdr:row>
      <xdr:rowOff>156576</xdr:rowOff>
    </xdr:to>
    <xdr:sp macro="" textlink="">
      <xdr:nvSpPr>
        <xdr:cNvPr id="545" name="円/楕円 544"/>
        <xdr:cNvSpPr/>
      </xdr:nvSpPr>
      <xdr:spPr>
        <a:xfrm>
          <a:off x="13652500" y="62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1653</xdr:rowOff>
    </xdr:from>
    <xdr:ext cx="534377" cy="259045"/>
    <xdr:sp macro="" textlink="">
      <xdr:nvSpPr>
        <xdr:cNvPr id="546" name="テキスト ボックス 545"/>
        <xdr:cNvSpPr txBox="1"/>
      </xdr:nvSpPr>
      <xdr:spPr>
        <a:xfrm>
          <a:off x="13436111" y="60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148153</xdr:rowOff>
    </xdr:from>
    <xdr:to>
      <xdr:col>18</xdr:col>
      <xdr:colOff>492125</xdr:colOff>
      <xdr:row>37</xdr:row>
      <xdr:rowOff>78303</xdr:rowOff>
    </xdr:to>
    <xdr:sp macro="" textlink="">
      <xdr:nvSpPr>
        <xdr:cNvPr id="547" name="円/楕円 546"/>
        <xdr:cNvSpPr/>
      </xdr:nvSpPr>
      <xdr:spPr>
        <a:xfrm>
          <a:off x="12763500" y="63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69430</xdr:rowOff>
    </xdr:from>
    <xdr:ext cx="534377" cy="259045"/>
    <xdr:sp macro="" textlink="">
      <xdr:nvSpPr>
        <xdr:cNvPr id="548" name="テキスト ボックス 547"/>
        <xdr:cNvSpPr txBox="1"/>
      </xdr:nvSpPr>
      <xdr:spPr>
        <a:xfrm>
          <a:off x="12547111" y="64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1" name="直線コネクタ 570"/>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2"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3" name="直線コネクタ 572"/>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4"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5" name="直線コネクタ 574"/>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118235</xdr:rowOff>
    </xdr:from>
    <xdr:to>
      <xdr:col>23</xdr:col>
      <xdr:colOff>517525</xdr:colOff>
      <xdr:row>57</xdr:row>
      <xdr:rowOff>156502</xdr:rowOff>
    </xdr:to>
    <xdr:cxnSp macro="">
      <xdr:nvCxnSpPr>
        <xdr:cNvPr id="576" name="直線コネクタ 575"/>
        <xdr:cNvCxnSpPr/>
      </xdr:nvCxnSpPr>
      <xdr:spPr>
        <a:xfrm flipV="1">
          <a:off x="15481300" y="9890885"/>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7"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8" name="フローチャート : 判断 577"/>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167818</xdr:rowOff>
    </xdr:from>
    <xdr:to>
      <xdr:col>22</xdr:col>
      <xdr:colOff>365125</xdr:colOff>
      <xdr:row>57</xdr:row>
      <xdr:rowOff>156502</xdr:rowOff>
    </xdr:to>
    <xdr:cxnSp macro="">
      <xdr:nvCxnSpPr>
        <xdr:cNvPr id="579" name="直線コネクタ 578"/>
        <xdr:cNvCxnSpPr/>
      </xdr:nvCxnSpPr>
      <xdr:spPr>
        <a:xfrm>
          <a:off x="14592300" y="9769018"/>
          <a:ext cx="8890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0" name="フローチャート : 判断 579"/>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1" name="テキスト ボックス 580"/>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167818</xdr:rowOff>
    </xdr:from>
    <xdr:to>
      <xdr:col>21</xdr:col>
      <xdr:colOff>161925</xdr:colOff>
      <xdr:row>57</xdr:row>
      <xdr:rowOff>53267</xdr:rowOff>
    </xdr:to>
    <xdr:cxnSp macro="">
      <xdr:nvCxnSpPr>
        <xdr:cNvPr id="582" name="直線コネクタ 581"/>
        <xdr:cNvCxnSpPr/>
      </xdr:nvCxnSpPr>
      <xdr:spPr>
        <a:xfrm flipV="1">
          <a:off x="13703300" y="9769018"/>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4" name="テキスト ボックス 583"/>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39322</xdr:rowOff>
    </xdr:from>
    <xdr:to>
      <xdr:col>19</xdr:col>
      <xdr:colOff>644525</xdr:colOff>
      <xdr:row>57</xdr:row>
      <xdr:rowOff>53267</xdr:rowOff>
    </xdr:to>
    <xdr:cxnSp macro="">
      <xdr:nvCxnSpPr>
        <xdr:cNvPr id="585" name="直線コネクタ 584"/>
        <xdr:cNvCxnSpPr/>
      </xdr:nvCxnSpPr>
      <xdr:spPr>
        <a:xfrm>
          <a:off x="12814300" y="981197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7" name="テキスト ボックス 586"/>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9" name="テキスト ボックス 588"/>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67435</xdr:rowOff>
    </xdr:from>
    <xdr:to>
      <xdr:col>23</xdr:col>
      <xdr:colOff>568325</xdr:colOff>
      <xdr:row>57</xdr:row>
      <xdr:rowOff>169035</xdr:rowOff>
    </xdr:to>
    <xdr:sp macro="" textlink="">
      <xdr:nvSpPr>
        <xdr:cNvPr id="595" name="円/楕円 594"/>
        <xdr:cNvSpPr/>
      </xdr:nvSpPr>
      <xdr:spPr>
        <a:xfrm>
          <a:off x="162687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153812</xdr:rowOff>
    </xdr:from>
    <xdr:ext cx="534377" cy="259045"/>
    <xdr:sp macro="" textlink="">
      <xdr:nvSpPr>
        <xdr:cNvPr id="596" name="教育費該当値テキスト"/>
        <xdr:cNvSpPr txBox="1"/>
      </xdr:nvSpPr>
      <xdr:spPr>
        <a:xfrm>
          <a:off x="16370300" y="97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105702</xdr:rowOff>
    </xdr:from>
    <xdr:to>
      <xdr:col>22</xdr:col>
      <xdr:colOff>415925</xdr:colOff>
      <xdr:row>58</xdr:row>
      <xdr:rowOff>35852</xdr:rowOff>
    </xdr:to>
    <xdr:sp macro="" textlink="">
      <xdr:nvSpPr>
        <xdr:cNvPr id="597" name="円/楕円 596"/>
        <xdr:cNvSpPr/>
      </xdr:nvSpPr>
      <xdr:spPr>
        <a:xfrm>
          <a:off x="15430500" y="9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26979</xdr:rowOff>
    </xdr:from>
    <xdr:ext cx="534377" cy="259045"/>
    <xdr:sp macro="" textlink="">
      <xdr:nvSpPr>
        <xdr:cNvPr id="598" name="テキスト ボックス 597"/>
        <xdr:cNvSpPr txBox="1"/>
      </xdr:nvSpPr>
      <xdr:spPr>
        <a:xfrm>
          <a:off x="15214111" y="99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117018</xdr:rowOff>
    </xdr:from>
    <xdr:to>
      <xdr:col>21</xdr:col>
      <xdr:colOff>212725</xdr:colOff>
      <xdr:row>57</xdr:row>
      <xdr:rowOff>47168</xdr:rowOff>
    </xdr:to>
    <xdr:sp macro="" textlink="">
      <xdr:nvSpPr>
        <xdr:cNvPr id="599" name="円/楕円 598"/>
        <xdr:cNvSpPr/>
      </xdr:nvSpPr>
      <xdr:spPr>
        <a:xfrm>
          <a:off x="14541500" y="97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38295</xdr:rowOff>
    </xdr:from>
    <xdr:ext cx="534377" cy="259045"/>
    <xdr:sp macro="" textlink="">
      <xdr:nvSpPr>
        <xdr:cNvPr id="600" name="テキスト ボックス 599"/>
        <xdr:cNvSpPr txBox="1"/>
      </xdr:nvSpPr>
      <xdr:spPr>
        <a:xfrm>
          <a:off x="14325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2467</xdr:rowOff>
    </xdr:from>
    <xdr:to>
      <xdr:col>20</xdr:col>
      <xdr:colOff>9525</xdr:colOff>
      <xdr:row>57</xdr:row>
      <xdr:rowOff>104067</xdr:rowOff>
    </xdr:to>
    <xdr:sp macro="" textlink="">
      <xdr:nvSpPr>
        <xdr:cNvPr id="601" name="円/楕円 600"/>
        <xdr:cNvSpPr/>
      </xdr:nvSpPr>
      <xdr:spPr>
        <a:xfrm>
          <a:off x="13652500" y="97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95194</xdr:rowOff>
    </xdr:from>
    <xdr:ext cx="534377" cy="259045"/>
    <xdr:sp macro="" textlink="">
      <xdr:nvSpPr>
        <xdr:cNvPr id="602" name="テキスト ボックス 601"/>
        <xdr:cNvSpPr txBox="1"/>
      </xdr:nvSpPr>
      <xdr:spPr>
        <a:xfrm>
          <a:off x="13436111" y="986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159972</xdr:rowOff>
    </xdr:from>
    <xdr:to>
      <xdr:col>18</xdr:col>
      <xdr:colOff>492125</xdr:colOff>
      <xdr:row>57</xdr:row>
      <xdr:rowOff>90122</xdr:rowOff>
    </xdr:to>
    <xdr:sp macro="" textlink="">
      <xdr:nvSpPr>
        <xdr:cNvPr id="603" name="円/楕円 602"/>
        <xdr:cNvSpPr/>
      </xdr:nvSpPr>
      <xdr:spPr>
        <a:xfrm>
          <a:off x="12763500" y="97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81249</xdr:rowOff>
    </xdr:from>
    <xdr:ext cx="534377" cy="259045"/>
    <xdr:sp macro="" textlink="">
      <xdr:nvSpPr>
        <xdr:cNvPr id="604" name="テキスト ボックス 603"/>
        <xdr:cNvSpPr txBox="1"/>
      </xdr:nvSpPr>
      <xdr:spPr>
        <a:xfrm>
          <a:off x="12547111" y="985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4"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7" name="フローチャート : 判断 636"/>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12971</xdr:rowOff>
    </xdr:from>
    <xdr:ext cx="378565" cy="259045"/>
    <xdr:sp macro="" textlink="">
      <xdr:nvSpPr>
        <xdr:cNvPr id="638" name="テキスト ボックス 637"/>
        <xdr:cNvSpPr txBox="1"/>
      </xdr:nvSpPr>
      <xdr:spPr>
        <a:xfrm>
          <a:off x="15292017" y="1321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0" name="フローチャート : 判断 639"/>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24528</xdr:rowOff>
    </xdr:from>
    <xdr:ext cx="378565" cy="259045"/>
    <xdr:sp macro="" textlink="">
      <xdr:nvSpPr>
        <xdr:cNvPr id="641" name="テキスト ボックス 640"/>
        <xdr:cNvSpPr txBox="1"/>
      </xdr:nvSpPr>
      <xdr:spPr>
        <a:xfrm>
          <a:off x="14403017" y="1322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39115</xdr:rowOff>
    </xdr:from>
    <xdr:to>
      <xdr:col>19</xdr:col>
      <xdr:colOff>644525</xdr:colOff>
      <xdr:row>79</xdr:row>
      <xdr:rowOff>44450</xdr:rowOff>
    </xdr:to>
    <xdr:cxnSp macro="">
      <xdr:nvCxnSpPr>
        <xdr:cNvPr id="642" name="直線コネクタ 641"/>
        <xdr:cNvCxnSpPr/>
      </xdr:nvCxnSpPr>
      <xdr:spPr>
        <a:xfrm>
          <a:off x="12814300" y="135836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3" name="フローチャート : 判断 642"/>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22114</xdr:rowOff>
    </xdr:from>
    <xdr:ext cx="378565" cy="259045"/>
    <xdr:sp macro="" textlink="">
      <xdr:nvSpPr>
        <xdr:cNvPr id="644" name="テキスト ボックス 643"/>
        <xdr:cNvSpPr txBox="1"/>
      </xdr:nvSpPr>
      <xdr:spPr>
        <a:xfrm>
          <a:off x="13514017" y="1322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5" name="フローチャート : 判断 644"/>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130064</xdr:rowOff>
    </xdr:from>
    <xdr:ext cx="469744" cy="259045"/>
    <xdr:sp macro="" textlink="">
      <xdr:nvSpPr>
        <xdr:cNvPr id="646" name="テキスト ボックス 645"/>
        <xdr:cNvSpPr txBox="1"/>
      </xdr:nvSpPr>
      <xdr:spPr>
        <a:xfrm>
          <a:off x="12579427" y="131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159765</xdr:rowOff>
    </xdr:from>
    <xdr:to>
      <xdr:col>18</xdr:col>
      <xdr:colOff>492125</xdr:colOff>
      <xdr:row>79</xdr:row>
      <xdr:rowOff>89915</xdr:rowOff>
    </xdr:to>
    <xdr:sp macro="" textlink="">
      <xdr:nvSpPr>
        <xdr:cNvPr id="660" name="円/楕円 659"/>
        <xdr:cNvSpPr/>
      </xdr:nvSpPr>
      <xdr:spPr>
        <a:xfrm>
          <a:off x="12763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81042</xdr:rowOff>
    </xdr:from>
    <xdr:ext cx="313932" cy="259045"/>
    <xdr:sp macro="" textlink="">
      <xdr:nvSpPr>
        <xdr:cNvPr id="661" name="テキスト ボックス 660"/>
        <xdr:cNvSpPr txBox="1"/>
      </xdr:nvSpPr>
      <xdr:spPr>
        <a:xfrm>
          <a:off x="12657333" y="136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106394</xdr:rowOff>
    </xdr:from>
    <xdr:to>
      <xdr:col>23</xdr:col>
      <xdr:colOff>517525</xdr:colOff>
      <xdr:row>98</xdr:row>
      <xdr:rowOff>108587</xdr:rowOff>
    </xdr:to>
    <xdr:cxnSp macro="">
      <xdr:nvCxnSpPr>
        <xdr:cNvPr id="689" name="直線コネクタ 688"/>
        <xdr:cNvCxnSpPr/>
      </xdr:nvCxnSpPr>
      <xdr:spPr>
        <a:xfrm>
          <a:off x="15481300" y="16908494"/>
          <a:ext cx="8382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0"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25309</xdr:rowOff>
    </xdr:from>
    <xdr:to>
      <xdr:col>22</xdr:col>
      <xdr:colOff>365125</xdr:colOff>
      <xdr:row>98</xdr:row>
      <xdr:rowOff>106394</xdr:rowOff>
    </xdr:to>
    <xdr:cxnSp macro="">
      <xdr:nvCxnSpPr>
        <xdr:cNvPr id="692" name="直線コネクタ 691"/>
        <xdr:cNvCxnSpPr/>
      </xdr:nvCxnSpPr>
      <xdr:spPr>
        <a:xfrm>
          <a:off x="14592300" y="16827409"/>
          <a:ext cx="889000" cy="8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3" name="フローチャート : 判断 692"/>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105185</xdr:rowOff>
    </xdr:from>
    <xdr:ext cx="534377" cy="259045"/>
    <xdr:sp macro="" textlink="">
      <xdr:nvSpPr>
        <xdr:cNvPr id="694" name="テキスト ボックス 693"/>
        <xdr:cNvSpPr txBox="1"/>
      </xdr:nvSpPr>
      <xdr:spPr>
        <a:xfrm>
          <a:off x="15214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164640</xdr:rowOff>
    </xdr:from>
    <xdr:to>
      <xdr:col>21</xdr:col>
      <xdr:colOff>161925</xdr:colOff>
      <xdr:row>98</xdr:row>
      <xdr:rowOff>25309</xdr:rowOff>
    </xdr:to>
    <xdr:cxnSp macro="">
      <xdr:nvCxnSpPr>
        <xdr:cNvPr id="695" name="直線コネクタ 694"/>
        <xdr:cNvCxnSpPr/>
      </xdr:nvCxnSpPr>
      <xdr:spPr>
        <a:xfrm>
          <a:off x="13703300" y="16795290"/>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6" name="フローチャート : 判断 695"/>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125989</xdr:rowOff>
    </xdr:from>
    <xdr:ext cx="534377" cy="259045"/>
    <xdr:sp macro="" textlink="">
      <xdr:nvSpPr>
        <xdr:cNvPr id="697" name="テキスト ボックス 696"/>
        <xdr:cNvSpPr txBox="1"/>
      </xdr:nvSpPr>
      <xdr:spPr>
        <a:xfrm>
          <a:off x="14325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164640</xdr:rowOff>
    </xdr:from>
    <xdr:to>
      <xdr:col>19</xdr:col>
      <xdr:colOff>644525</xdr:colOff>
      <xdr:row>98</xdr:row>
      <xdr:rowOff>42591</xdr:rowOff>
    </xdr:to>
    <xdr:cxnSp macro="">
      <xdr:nvCxnSpPr>
        <xdr:cNvPr id="698" name="直線コネクタ 697"/>
        <xdr:cNvCxnSpPr/>
      </xdr:nvCxnSpPr>
      <xdr:spPr>
        <a:xfrm flipV="1">
          <a:off x="12814300" y="16795290"/>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9" name="フローチャート : 判断 698"/>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113529</xdr:rowOff>
    </xdr:from>
    <xdr:ext cx="534377" cy="259045"/>
    <xdr:sp macro="" textlink="">
      <xdr:nvSpPr>
        <xdr:cNvPr id="700" name="テキスト ボックス 699"/>
        <xdr:cNvSpPr txBox="1"/>
      </xdr:nvSpPr>
      <xdr:spPr>
        <a:xfrm>
          <a:off x="13436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1" name="フローチャート : 判断 700"/>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118445</xdr:rowOff>
    </xdr:from>
    <xdr:ext cx="534377" cy="259045"/>
    <xdr:sp macro="" textlink="">
      <xdr:nvSpPr>
        <xdr:cNvPr id="702" name="テキスト ボックス 701"/>
        <xdr:cNvSpPr txBox="1"/>
      </xdr:nvSpPr>
      <xdr:spPr>
        <a:xfrm>
          <a:off x="12547111" y="162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57787</xdr:rowOff>
    </xdr:from>
    <xdr:to>
      <xdr:col>23</xdr:col>
      <xdr:colOff>568325</xdr:colOff>
      <xdr:row>98</xdr:row>
      <xdr:rowOff>159387</xdr:rowOff>
    </xdr:to>
    <xdr:sp macro="" textlink="">
      <xdr:nvSpPr>
        <xdr:cNvPr id="708" name="円/楕円 707"/>
        <xdr:cNvSpPr/>
      </xdr:nvSpPr>
      <xdr:spPr>
        <a:xfrm>
          <a:off x="16268700" y="16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144164</xdr:rowOff>
    </xdr:from>
    <xdr:ext cx="534377" cy="259045"/>
    <xdr:sp macro="" textlink="">
      <xdr:nvSpPr>
        <xdr:cNvPr id="709" name="公債費該当値テキスト"/>
        <xdr:cNvSpPr txBox="1"/>
      </xdr:nvSpPr>
      <xdr:spPr>
        <a:xfrm>
          <a:off x="16370300" y="167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55594</xdr:rowOff>
    </xdr:from>
    <xdr:to>
      <xdr:col>22</xdr:col>
      <xdr:colOff>415925</xdr:colOff>
      <xdr:row>98</xdr:row>
      <xdr:rowOff>157194</xdr:rowOff>
    </xdr:to>
    <xdr:sp macro="" textlink="">
      <xdr:nvSpPr>
        <xdr:cNvPr id="710" name="円/楕円 709"/>
        <xdr:cNvSpPr/>
      </xdr:nvSpPr>
      <xdr:spPr>
        <a:xfrm>
          <a:off x="15430500" y="168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148321</xdr:rowOff>
    </xdr:from>
    <xdr:ext cx="534377" cy="259045"/>
    <xdr:sp macro="" textlink="">
      <xdr:nvSpPr>
        <xdr:cNvPr id="711" name="テキスト ボックス 710"/>
        <xdr:cNvSpPr txBox="1"/>
      </xdr:nvSpPr>
      <xdr:spPr>
        <a:xfrm>
          <a:off x="15214111" y="1695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145959</xdr:rowOff>
    </xdr:from>
    <xdr:to>
      <xdr:col>21</xdr:col>
      <xdr:colOff>212725</xdr:colOff>
      <xdr:row>98</xdr:row>
      <xdr:rowOff>76109</xdr:rowOff>
    </xdr:to>
    <xdr:sp macro="" textlink="">
      <xdr:nvSpPr>
        <xdr:cNvPr id="712" name="円/楕円 711"/>
        <xdr:cNvSpPr/>
      </xdr:nvSpPr>
      <xdr:spPr>
        <a:xfrm>
          <a:off x="14541500" y="167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67236</xdr:rowOff>
    </xdr:from>
    <xdr:ext cx="534377" cy="259045"/>
    <xdr:sp macro="" textlink="">
      <xdr:nvSpPr>
        <xdr:cNvPr id="713" name="テキスト ボックス 712"/>
        <xdr:cNvSpPr txBox="1"/>
      </xdr:nvSpPr>
      <xdr:spPr>
        <a:xfrm>
          <a:off x="14325111" y="168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113840</xdr:rowOff>
    </xdr:from>
    <xdr:to>
      <xdr:col>20</xdr:col>
      <xdr:colOff>9525</xdr:colOff>
      <xdr:row>98</xdr:row>
      <xdr:rowOff>43990</xdr:rowOff>
    </xdr:to>
    <xdr:sp macro="" textlink="">
      <xdr:nvSpPr>
        <xdr:cNvPr id="714" name="円/楕円 713"/>
        <xdr:cNvSpPr/>
      </xdr:nvSpPr>
      <xdr:spPr>
        <a:xfrm>
          <a:off x="13652500" y="167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35117</xdr:rowOff>
    </xdr:from>
    <xdr:ext cx="534377" cy="259045"/>
    <xdr:sp macro="" textlink="">
      <xdr:nvSpPr>
        <xdr:cNvPr id="715" name="テキスト ボックス 714"/>
        <xdr:cNvSpPr txBox="1"/>
      </xdr:nvSpPr>
      <xdr:spPr>
        <a:xfrm>
          <a:off x="13436111" y="168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163241</xdr:rowOff>
    </xdr:from>
    <xdr:to>
      <xdr:col>18</xdr:col>
      <xdr:colOff>492125</xdr:colOff>
      <xdr:row>98</xdr:row>
      <xdr:rowOff>93391</xdr:rowOff>
    </xdr:to>
    <xdr:sp macro="" textlink="">
      <xdr:nvSpPr>
        <xdr:cNvPr id="716" name="円/楕円 715"/>
        <xdr:cNvSpPr/>
      </xdr:nvSpPr>
      <xdr:spPr>
        <a:xfrm>
          <a:off x="12763500" y="167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84518</xdr:rowOff>
    </xdr:from>
    <xdr:ext cx="534377" cy="259045"/>
    <xdr:sp macro="" textlink="">
      <xdr:nvSpPr>
        <xdr:cNvPr id="717" name="テキスト ボックス 716"/>
        <xdr:cNvSpPr txBox="1"/>
      </xdr:nvSpPr>
      <xdr:spPr>
        <a:xfrm>
          <a:off x="12547111" y="168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0" name="フローチャート : 判断 749"/>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1" name="テキスト ボックス 750"/>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3" name="フローチャート : 判断 752"/>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4" name="テキスト ボックス 753"/>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6" name="フローチャート : 判断 755"/>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7" name="テキスト ボックス 756"/>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8" name="フローチャート : 判断 757"/>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9" name="テキスト ボックス 758"/>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7" name="フローチャート :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5" name="フローチャート : 判断 814"/>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6" name="テキスト ボックス 815"/>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5" name="テキスト ボックス 82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市の基幹産業の一つである農業を所掌する農林水産業費については、平成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月の大雪被害の補助等が平成</a:t>
          </a:r>
          <a:r>
            <a:rPr kumimoji="1" lang="en-US" altLang="ja-JP" sz="1300">
              <a:latin typeface="ＭＳ Ｐゴシック"/>
            </a:rPr>
            <a:t>27</a:t>
          </a:r>
          <a:r>
            <a:rPr kumimoji="1" lang="ja-JP" altLang="en-US" sz="1300">
              <a:latin typeface="ＭＳ Ｐゴシック"/>
            </a:rPr>
            <a:t>年度に終了したことにより、平成</a:t>
          </a:r>
          <a:r>
            <a:rPr kumimoji="1" lang="en-US" altLang="ja-JP" sz="1300">
              <a:latin typeface="ＭＳ Ｐゴシック"/>
            </a:rPr>
            <a:t>28</a:t>
          </a:r>
          <a:r>
            <a:rPr kumimoji="1" lang="ja-JP" altLang="en-US" sz="1300">
              <a:latin typeface="ＭＳ Ｐゴシック"/>
            </a:rPr>
            <a:t>年度は大きく減少することとなった。また、コストが大きく増加した消防費については、消防救急デジタル無線と消防指令台の入れ替えによるものである。全体の経費を見渡すと適切な予算執行に努めた結果、おおむねいずれの項目も、類似他団体や県平均と比較するとコストは小さくなっている。今後もコストを意識し、より一層健全な財政運営となるよう、引き続き努めていく。</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比率は微減となったものの、財政調整基金残高比率は、堅調に推移し、比率は増となった。これは、限られた財源を最大限有効活用し、最少の経費で最大の効果を発揮できるよう、効果的・効率的な事業執行に努めた結果である。</a:t>
          </a:r>
          <a:endParaRPr lang="ja-JP" altLang="ja-JP" sz="1400">
            <a:effectLst/>
          </a:endParaRPr>
        </a:p>
        <a:p>
          <a:pPr rtl="0"/>
          <a:r>
            <a:rPr lang="ja-JP" altLang="ja-JP" sz="1100">
              <a:solidFill>
                <a:schemeClr val="dk1"/>
              </a:solidFill>
              <a:effectLst/>
              <a:latin typeface="+mn-lt"/>
              <a:ea typeface="+mn-ea"/>
              <a:cs typeface="+mn-cs"/>
            </a:rPr>
            <a:t>　しかし、平成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開始した合併算定替が段階的に縮減により、今後は、収支の悪化が懸念され、さらには合併特例債の発行期限も終了を迎えて財政運営上有利な歳入の確保が困難になるため、財政状況を取り巻く環境は、厳しくなることが予想される。</a:t>
          </a:r>
          <a:endParaRPr lang="ja-JP" altLang="ja-JP" sz="1400">
            <a:effectLst/>
          </a:endParaRPr>
        </a:p>
        <a:p>
          <a:pPr rtl="0"/>
          <a:r>
            <a:rPr lang="ja-JP" altLang="ja-JP" sz="1100">
              <a:solidFill>
                <a:schemeClr val="dk1"/>
              </a:solidFill>
              <a:effectLst/>
              <a:latin typeface="+mn-lt"/>
              <a:ea typeface="+mn-ea"/>
              <a:cs typeface="+mn-cs"/>
            </a:rPr>
            <a:t>　今後についても、合併による優遇措置がすべて終了する平成</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年度以降を見据えて、財政規模の適正化と新たな歳入確保策に取り組む必要がある。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すべての会計において実質赤字は生じておらず、財政健全化法上の水準はクリアしている。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しかしながら、</a:t>
          </a:r>
          <a:r>
            <a:rPr lang="ja-JP" altLang="ja-JP" sz="1100" b="0" i="0" baseline="0">
              <a:solidFill>
                <a:schemeClr val="dk1"/>
              </a:solidFill>
              <a:effectLst/>
              <a:latin typeface="+mn-lt"/>
              <a:ea typeface="+mn-ea"/>
              <a:cs typeface="+mn-cs"/>
            </a:rPr>
            <a:t>一般会計については、今後、少子高齢社会や人口減少の進展に伴って税収減が見込まれる一方で、扶助費をはじめとする社会保障関係経費のさらなる増加が続いていくものと見込まれている。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また、下水道事業会計や国民健康保険特別会計など一般会計からの多額の繰入金により収支を維持している会計もあり、独立採算の原則を順守できていないのが実情である。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今後についても、すべての会計において黒字を計上し、より一層健全な財政運営となるよう、引き続き努めていく。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726" t="s">
        <v>64</v>
      </c>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727" t="s">
        <v>66</v>
      </c>
      <c r="C3" s="728"/>
      <c r="D3" s="728"/>
      <c r="E3" s="729"/>
      <c r="F3" s="729"/>
      <c r="G3" s="729"/>
      <c r="H3" s="729"/>
      <c r="I3" s="729"/>
      <c r="J3" s="729"/>
      <c r="K3" s="729"/>
      <c r="L3" s="729" t="s">
        <v>67</v>
      </c>
      <c r="M3" s="729"/>
      <c r="N3" s="729"/>
      <c r="O3" s="729"/>
      <c r="P3" s="729"/>
      <c r="Q3" s="729"/>
      <c r="R3" s="732"/>
      <c r="S3" s="732"/>
      <c r="T3" s="732"/>
      <c r="U3" s="732"/>
      <c r="V3" s="733"/>
      <c r="W3" s="630" t="s">
        <v>68</v>
      </c>
      <c r="X3" s="631"/>
      <c r="Y3" s="631"/>
      <c r="Z3" s="631"/>
      <c r="AA3" s="631"/>
      <c r="AB3" s="728"/>
      <c r="AC3" s="732" t="s">
        <v>69</v>
      </c>
      <c r="AD3" s="631"/>
      <c r="AE3" s="631"/>
      <c r="AF3" s="631"/>
      <c r="AG3" s="631"/>
      <c r="AH3" s="631"/>
      <c r="AI3" s="631"/>
      <c r="AJ3" s="631"/>
      <c r="AK3" s="631"/>
      <c r="AL3" s="694"/>
      <c r="AM3" s="630" t="s">
        <v>70</v>
      </c>
      <c r="AN3" s="631"/>
      <c r="AO3" s="631"/>
      <c r="AP3" s="631"/>
      <c r="AQ3" s="631"/>
      <c r="AR3" s="631"/>
      <c r="AS3" s="631"/>
      <c r="AT3" s="631"/>
      <c r="AU3" s="631"/>
      <c r="AV3" s="631"/>
      <c r="AW3" s="631"/>
      <c r="AX3" s="694"/>
      <c r="AY3" s="686" t="s">
        <v>1</v>
      </c>
      <c r="AZ3" s="687"/>
      <c r="BA3" s="687"/>
      <c r="BB3" s="687"/>
      <c r="BC3" s="687"/>
      <c r="BD3" s="687"/>
      <c r="BE3" s="687"/>
      <c r="BF3" s="687"/>
      <c r="BG3" s="687"/>
      <c r="BH3" s="687"/>
      <c r="BI3" s="687"/>
      <c r="BJ3" s="687"/>
      <c r="BK3" s="687"/>
      <c r="BL3" s="687"/>
      <c r="BM3" s="736"/>
      <c r="BN3" s="630" t="s">
        <v>71</v>
      </c>
      <c r="BO3" s="631"/>
      <c r="BP3" s="631"/>
      <c r="BQ3" s="631"/>
      <c r="BR3" s="631"/>
      <c r="BS3" s="631"/>
      <c r="BT3" s="631"/>
      <c r="BU3" s="694"/>
      <c r="BV3" s="630" t="s">
        <v>72</v>
      </c>
      <c r="BW3" s="631"/>
      <c r="BX3" s="631"/>
      <c r="BY3" s="631"/>
      <c r="BZ3" s="631"/>
      <c r="CA3" s="631"/>
      <c r="CB3" s="631"/>
      <c r="CC3" s="694"/>
      <c r="CD3" s="686" t="s">
        <v>1</v>
      </c>
      <c r="CE3" s="687"/>
      <c r="CF3" s="687"/>
      <c r="CG3" s="687"/>
      <c r="CH3" s="687"/>
      <c r="CI3" s="687"/>
      <c r="CJ3" s="687"/>
      <c r="CK3" s="687"/>
      <c r="CL3" s="687"/>
      <c r="CM3" s="687"/>
      <c r="CN3" s="687"/>
      <c r="CO3" s="687"/>
      <c r="CP3" s="687"/>
      <c r="CQ3" s="687"/>
      <c r="CR3" s="687"/>
      <c r="CS3" s="736"/>
      <c r="CT3" s="630" t="s">
        <v>73</v>
      </c>
      <c r="CU3" s="631"/>
      <c r="CV3" s="631"/>
      <c r="CW3" s="631"/>
      <c r="CX3" s="631"/>
      <c r="CY3" s="631"/>
      <c r="CZ3" s="631"/>
      <c r="DA3" s="694"/>
      <c r="DB3" s="630" t="s">
        <v>74</v>
      </c>
      <c r="DC3" s="631"/>
      <c r="DD3" s="631"/>
      <c r="DE3" s="631"/>
      <c r="DF3" s="631"/>
      <c r="DG3" s="631"/>
      <c r="DH3" s="631"/>
      <c r="DI3" s="694"/>
      <c r="DJ3" s="139"/>
      <c r="DK3" s="139"/>
      <c r="DL3" s="139"/>
      <c r="DM3" s="139"/>
      <c r="DN3" s="139"/>
      <c r="DO3" s="139"/>
    </row>
    <row r="4" spans="1:119" ht="18.75" customHeight="1">
      <c r="A4" s="140"/>
      <c r="B4" s="702"/>
      <c r="C4" s="703"/>
      <c r="D4" s="703"/>
      <c r="E4" s="704"/>
      <c r="F4" s="704"/>
      <c r="G4" s="704"/>
      <c r="H4" s="704"/>
      <c r="I4" s="704"/>
      <c r="J4" s="704"/>
      <c r="K4" s="704"/>
      <c r="L4" s="704"/>
      <c r="M4" s="704"/>
      <c r="N4" s="704"/>
      <c r="O4" s="704"/>
      <c r="P4" s="704"/>
      <c r="Q4" s="704"/>
      <c r="R4" s="708"/>
      <c r="S4" s="708"/>
      <c r="T4" s="708"/>
      <c r="U4" s="708"/>
      <c r="V4" s="709"/>
      <c r="W4" s="695"/>
      <c r="X4" s="513"/>
      <c r="Y4" s="513"/>
      <c r="Z4" s="513"/>
      <c r="AA4" s="513"/>
      <c r="AB4" s="703"/>
      <c r="AC4" s="708"/>
      <c r="AD4" s="513"/>
      <c r="AE4" s="513"/>
      <c r="AF4" s="513"/>
      <c r="AG4" s="513"/>
      <c r="AH4" s="513"/>
      <c r="AI4" s="513"/>
      <c r="AJ4" s="513"/>
      <c r="AK4" s="513"/>
      <c r="AL4" s="696"/>
      <c r="AM4" s="655"/>
      <c r="AN4" s="567"/>
      <c r="AO4" s="567"/>
      <c r="AP4" s="567"/>
      <c r="AQ4" s="567"/>
      <c r="AR4" s="567"/>
      <c r="AS4" s="567"/>
      <c r="AT4" s="567"/>
      <c r="AU4" s="567"/>
      <c r="AV4" s="567"/>
      <c r="AW4" s="567"/>
      <c r="AX4" s="735"/>
      <c r="AY4" s="543" t="s">
        <v>75</v>
      </c>
      <c r="AZ4" s="544"/>
      <c r="BA4" s="544"/>
      <c r="BB4" s="544"/>
      <c r="BC4" s="544"/>
      <c r="BD4" s="544"/>
      <c r="BE4" s="544"/>
      <c r="BF4" s="544"/>
      <c r="BG4" s="544"/>
      <c r="BH4" s="544"/>
      <c r="BI4" s="544"/>
      <c r="BJ4" s="544"/>
      <c r="BK4" s="544"/>
      <c r="BL4" s="544"/>
      <c r="BM4" s="545"/>
      <c r="BN4" s="546">
        <v>51546382</v>
      </c>
      <c r="BO4" s="547"/>
      <c r="BP4" s="547"/>
      <c r="BQ4" s="547"/>
      <c r="BR4" s="547"/>
      <c r="BS4" s="547"/>
      <c r="BT4" s="547"/>
      <c r="BU4" s="548"/>
      <c r="BV4" s="546">
        <v>56484313</v>
      </c>
      <c r="BW4" s="547"/>
      <c r="BX4" s="547"/>
      <c r="BY4" s="547"/>
      <c r="BZ4" s="547"/>
      <c r="CA4" s="547"/>
      <c r="CB4" s="547"/>
      <c r="CC4" s="548"/>
      <c r="CD4" s="720" t="s">
        <v>76</v>
      </c>
      <c r="CE4" s="721"/>
      <c r="CF4" s="721"/>
      <c r="CG4" s="721"/>
      <c r="CH4" s="721"/>
      <c r="CI4" s="721"/>
      <c r="CJ4" s="721"/>
      <c r="CK4" s="721"/>
      <c r="CL4" s="721"/>
      <c r="CM4" s="721"/>
      <c r="CN4" s="721"/>
      <c r="CO4" s="721"/>
      <c r="CP4" s="721"/>
      <c r="CQ4" s="721"/>
      <c r="CR4" s="721"/>
      <c r="CS4" s="722"/>
      <c r="CT4" s="723">
        <v>12.2</v>
      </c>
      <c r="CU4" s="724"/>
      <c r="CV4" s="724"/>
      <c r="CW4" s="724"/>
      <c r="CX4" s="724"/>
      <c r="CY4" s="724"/>
      <c r="CZ4" s="724"/>
      <c r="DA4" s="725"/>
      <c r="DB4" s="723">
        <v>12.8</v>
      </c>
      <c r="DC4" s="724"/>
      <c r="DD4" s="724"/>
      <c r="DE4" s="724"/>
      <c r="DF4" s="724"/>
      <c r="DG4" s="724"/>
      <c r="DH4" s="724"/>
      <c r="DI4" s="725"/>
      <c r="DJ4" s="139"/>
      <c r="DK4" s="139"/>
      <c r="DL4" s="139"/>
      <c r="DM4" s="139"/>
      <c r="DN4" s="139"/>
      <c r="DO4" s="139"/>
    </row>
    <row r="5" spans="1:119" ht="18.75" customHeight="1">
      <c r="A5" s="140"/>
      <c r="B5" s="730"/>
      <c r="C5" s="568"/>
      <c r="D5" s="568"/>
      <c r="E5" s="731"/>
      <c r="F5" s="731"/>
      <c r="G5" s="731"/>
      <c r="H5" s="731"/>
      <c r="I5" s="731"/>
      <c r="J5" s="731"/>
      <c r="K5" s="731"/>
      <c r="L5" s="731"/>
      <c r="M5" s="731"/>
      <c r="N5" s="731"/>
      <c r="O5" s="731"/>
      <c r="P5" s="731"/>
      <c r="Q5" s="731"/>
      <c r="R5" s="566"/>
      <c r="S5" s="566"/>
      <c r="T5" s="566"/>
      <c r="U5" s="566"/>
      <c r="V5" s="734"/>
      <c r="W5" s="655"/>
      <c r="X5" s="567"/>
      <c r="Y5" s="567"/>
      <c r="Z5" s="567"/>
      <c r="AA5" s="567"/>
      <c r="AB5" s="568"/>
      <c r="AC5" s="566"/>
      <c r="AD5" s="567"/>
      <c r="AE5" s="567"/>
      <c r="AF5" s="567"/>
      <c r="AG5" s="567"/>
      <c r="AH5" s="567"/>
      <c r="AI5" s="567"/>
      <c r="AJ5" s="567"/>
      <c r="AK5" s="567"/>
      <c r="AL5" s="735"/>
      <c r="AM5" s="620" t="s">
        <v>77</v>
      </c>
      <c r="AN5" s="525"/>
      <c r="AO5" s="525"/>
      <c r="AP5" s="525"/>
      <c r="AQ5" s="525"/>
      <c r="AR5" s="525"/>
      <c r="AS5" s="525"/>
      <c r="AT5" s="526"/>
      <c r="AU5" s="608" t="s">
        <v>78</v>
      </c>
      <c r="AV5" s="609"/>
      <c r="AW5" s="609"/>
      <c r="AX5" s="609"/>
      <c r="AY5" s="531" t="s">
        <v>79</v>
      </c>
      <c r="AZ5" s="532"/>
      <c r="BA5" s="532"/>
      <c r="BB5" s="532"/>
      <c r="BC5" s="532"/>
      <c r="BD5" s="532"/>
      <c r="BE5" s="532"/>
      <c r="BF5" s="532"/>
      <c r="BG5" s="532"/>
      <c r="BH5" s="532"/>
      <c r="BI5" s="532"/>
      <c r="BJ5" s="532"/>
      <c r="BK5" s="532"/>
      <c r="BL5" s="532"/>
      <c r="BM5" s="533"/>
      <c r="BN5" s="551">
        <v>47213853</v>
      </c>
      <c r="BO5" s="552"/>
      <c r="BP5" s="552"/>
      <c r="BQ5" s="552"/>
      <c r="BR5" s="552"/>
      <c r="BS5" s="552"/>
      <c r="BT5" s="552"/>
      <c r="BU5" s="553"/>
      <c r="BV5" s="551">
        <v>51751008</v>
      </c>
      <c r="BW5" s="552"/>
      <c r="BX5" s="552"/>
      <c r="BY5" s="552"/>
      <c r="BZ5" s="552"/>
      <c r="CA5" s="552"/>
      <c r="CB5" s="552"/>
      <c r="CC5" s="553"/>
      <c r="CD5" s="560" t="s">
        <v>80</v>
      </c>
      <c r="CE5" s="561"/>
      <c r="CF5" s="561"/>
      <c r="CG5" s="561"/>
      <c r="CH5" s="561"/>
      <c r="CI5" s="561"/>
      <c r="CJ5" s="561"/>
      <c r="CK5" s="561"/>
      <c r="CL5" s="561"/>
      <c r="CM5" s="561"/>
      <c r="CN5" s="561"/>
      <c r="CO5" s="561"/>
      <c r="CP5" s="561"/>
      <c r="CQ5" s="561"/>
      <c r="CR5" s="561"/>
      <c r="CS5" s="562"/>
      <c r="CT5" s="521">
        <v>84.2</v>
      </c>
      <c r="CU5" s="522"/>
      <c r="CV5" s="522"/>
      <c r="CW5" s="522"/>
      <c r="CX5" s="522"/>
      <c r="CY5" s="522"/>
      <c r="CZ5" s="522"/>
      <c r="DA5" s="523"/>
      <c r="DB5" s="521">
        <v>83.9</v>
      </c>
      <c r="DC5" s="522"/>
      <c r="DD5" s="522"/>
      <c r="DE5" s="522"/>
      <c r="DF5" s="522"/>
      <c r="DG5" s="522"/>
      <c r="DH5" s="522"/>
      <c r="DI5" s="523"/>
      <c r="DJ5" s="139"/>
      <c r="DK5" s="139"/>
      <c r="DL5" s="139"/>
      <c r="DM5" s="139"/>
      <c r="DN5" s="139"/>
      <c r="DO5" s="139"/>
    </row>
    <row r="6" spans="1:119" ht="18.75" customHeight="1">
      <c r="A6" s="140"/>
      <c r="B6" s="700" t="s">
        <v>81</v>
      </c>
      <c r="C6" s="565"/>
      <c r="D6" s="565"/>
      <c r="E6" s="701"/>
      <c r="F6" s="701"/>
      <c r="G6" s="701"/>
      <c r="H6" s="701"/>
      <c r="I6" s="701"/>
      <c r="J6" s="701"/>
      <c r="K6" s="701"/>
      <c r="L6" s="701" t="s">
        <v>82</v>
      </c>
      <c r="M6" s="701"/>
      <c r="N6" s="701"/>
      <c r="O6" s="701"/>
      <c r="P6" s="701"/>
      <c r="Q6" s="701"/>
      <c r="R6" s="589"/>
      <c r="S6" s="589"/>
      <c r="T6" s="589"/>
      <c r="U6" s="589"/>
      <c r="V6" s="707"/>
      <c r="W6" s="640" t="s">
        <v>83</v>
      </c>
      <c r="X6" s="564"/>
      <c r="Y6" s="564"/>
      <c r="Z6" s="564"/>
      <c r="AA6" s="564"/>
      <c r="AB6" s="565"/>
      <c r="AC6" s="712" t="s">
        <v>84</v>
      </c>
      <c r="AD6" s="713"/>
      <c r="AE6" s="713"/>
      <c r="AF6" s="713"/>
      <c r="AG6" s="713"/>
      <c r="AH6" s="713"/>
      <c r="AI6" s="713"/>
      <c r="AJ6" s="713"/>
      <c r="AK6" s="713"/>
      <c r="AL6" s="714"/>
      <c r="AM6" s="620" t="s">
        <v>85</v>
      </c>
      <c r="AN6" s="525"/>
      <c r="AO6" s="525"/>
      <c r="AP6" s="525"/>
      <c r="AQ6" s="525"/>
      <c r="AR6" s="525"/>
      <c r="AS6" s="525"/>
      <c r="AT6" s="526"/>
      <c r="AU6" s="608" t="s">
        <v>78</v>
      </c>
      <c r="AV6" s="609"/>
      <c r="AW6" s="609"/>
      <c r="AX6" s="609"/>
      <c r="AY6" s="531" t="s">
        <v>86</v>
      </c>
      <c r="AZ6" s="532"/>
      <c r="BA6" s="532"/>
      <c r="BB6" s="532"/>
      <c r="BC6" s="532"/>
      <c r="BD6" s="532"/>
      <c r="BE6" s="532"/>
      <c r="BF6" s="532"/>
      <c r="BG6" s="532"/>
      <c r="BH6" s="532"/>
      <c r="BI6" s="532"/>
      <c r="BJ6" s="532"/>
      <c r="BK6" s="532"/>
      <c r="BL6" s="532"/>
      <c r="BM6" s="533"/>
      <c r="BN6" s="551">
        <v>4332529</v>
      </c>
      <c r="BO6" s="552"/>
      <c r="BP6" s="552"/>
      <c r="BQ6" s="552"/>
      <c r="BR6" s="552"/>
      <c r="BS6" s="552"/>
      <c r="BT6" s="552"/>
      <c r="BU6" s="553"/>
      <c r="BV6" s="551">
        <v>4733305</v>
      </c>
      <c r="BW6" s="552"/>
      <c r="BX6" s="552"/>
      <c r="BY6" s="552"/>
      <c r="BZ6" s="552"/>
      <c r="CA6" s="552"/>
      <c r="CB6" s="552"/>
      <c r="CC6" s="553"/>
      <c r="CD6" s="560" t="s">
        <v>87</v>
      </c>
      <c r="CE6" s="561"/>
      <c r="CF6" s="561"/>
      <c r="CG6" s="561"/>
      <c r="CH6" s="561"/>
      <c r="CI6" s="561"/>
      <c r="CJ6" s="561"/>
      <c r="CK6" s="561"/>
      <c r="CL6" s="561"/>
      <c r="CM6" s="561"/>
      <c r="CN6" s="561"/>
      <c r="CO6" s="561"/>
      <c r="CP6" s="561"/>
      <c r="CQ6" s="561"/>
      <c r="CR6" s="561"/>
      <c r="CS6" s="562"/>
      <c r="CT6" s="697">
        <v>86.6</v>
      </c>
      <c r="CU6" s="698"/>
      <c r="CV6" s="698"/>
      <c r="CW6" s="698"/>
      <c r="CX6" s="698"/>
      <c r="CY6" s="698"/>
      <c r="CZ6" s="698"/>
      <c r="DA6" s="699"/>
      <c r="DB6" s="697">
        <v>86.8</v>
      </c>
      <c r="DC6" s="698"/>
      <c r="DD6" s="698"/>
      <c r="DE6" s="698"/>
      <c r="DF6" s="698"/>
      <c r="DG6" s="698"/>
      <c r="DH6" s="698"/>
      <c r="DI6" s="699"/>
      <c r="DJ6" s="139"/>
      <c r="DK6" s="139"/>
      <c r="DL6" s="139"/>
      <c r="DM6" s="139"/>
      <c r="DN6" s="139"/>
      <c r="DO6" s="139"/>
    </row>
    <row r="7" spans="1:119" ht="18.75" customHeight="1">
      <c r="A7" s="140"/>
      <c r="B7" s="702"/>
      <c r="C7" s="703"/>
      <c r="D7" s="703"/>
      <c r="E7" s="704"/>
      <c r="F7" s="704"/>
      <c r="G7" s="704"/>
      <c r="H7" s="704"/>
      <c r="I7" s="704"/>
      <c r="J7" s="704"/>
      <c r="K7" s="704"/>
      <c r="L7" s="704"/>
      <c r="M7" s="704"/>
      <c r="N7" s="704"/>
      <c r="O7" s="704"/>
      <c r="P7" s="704"/>
      <c r="Q7" s="704"/>
      <c r="R7" s="708"/>
      <c r="S7" s="708"/>
      <c r="T7" s="708"/>
      <c r="U7" s="708"/>
      <c r="V7" s="709"/>
      <c r="W7" s="695"/>
      <c r="X7" s="513"/>
      <c r="Y7" s="513"/>
      <c r="Z7" s="513"/>
      <c r="AA7" s="513"/>
      <c r="AB7" s="703"/>
      <c r="AC7" s="715"/>
      <c r="AD7" s="514"/>
      <c r="AE7" s="514"/>
      <c r="AF7" s="514"/>
      <c r="AG7" s="514"/>
      <c r="AH7" s="514"/>
      <c r="AI7" s="514"/>
      <c r="AJ7" s="514"/>
      <c r="AK7" s="514"/>
      <c r="AL7" s="716"/>
      <c r="AM7" s="620" t="s">
        <v>88</v>
      </c>
      <c r="AN7" s="525"/>
      <c r="AO7" s="525"/>
      <c r="AP7" s="525"/>
      <c r="AQ7" s="525"/>
      <c r="AR7" s="525"/>
      <c r="AS7" s="525"/>
      <c r="AT7" s="526"/>
      <c r="AU7" s="608" t="s">
        <v>89</v>
      </c>
      <c r="AV7" s="609"/>
      <c r="AW7" s="609"/>
      <c r="AX7" s="609"/>
      <c r="AY7" s="531" t="s">
        <v>90</v>
      </c>
      <c r="AZ7" s="532"/>
      <c r="BA7" s="532"/>
      <c r="BB7" s="532"/>
      <c r="BC7" s="532"/>
      <c r="BD7" s="532"/>
      <c r="BE7" s="532"/>
      <c r="BF7" s="532"/>
      <c r="BG7" s="532"/>
      <c r="BH7" s="532"/>
      <c r="BI7" s="532"/>
      <c r="BJ7" s="532"/>
      <c r="BK7" s="532"/>
      <c r="BL7" s="532"/>
      <c r="BM7" s="533"/>
      <c r="BN7" s="551">
        <v>663911</v>
      </c>
      <c r="BO7" s="552"/>
      <c r="BP7" s="552"/>
      <c r="BQ7" s="552"/>
      <c r="BR7" s="552"/>
      <c r="BS7" s="552"/>
      <c r="BT7" s="552"/>
      <c r="BU7" s="553"/>
      <c r="BV7" s="551">
        <v>846247</v>
      </c>
      <c r="BW7" s="552"/>
      <c r="BX7" s="552"/>
      <c r="BY7" s="552"/>
      <c r="BZ7" s="552"/>
      <c r="CA7" s="552"/>
      <c r="CB7" s="552"/>
      <c r="CC7" s="553"/>
      <c r="CD7" s="560" t="s">
        <v>91</v>
      </c>
      <c r="CE7" s="561"/>
      <c r="CF7" s="561"/>
      <c r="CG7" s="561"/>
      <c r="CH7" s="561"/>
      <c r="CI7" s="561"/>
      <c r="CJ7" s="561"/>
      <c r="CK7" s="561"/>
      <c r="CL7" s="561"/>
      <c r="CM7" s="561"/>
      <c r="CN7" s="561"/>
      <c r="CO7" s="561"/>
      <c r="CP7" s="561"/>
      <c r="CQ7" s="561"/>
      <c r="CR7" s="561"/>
      <c r="CS7" s="562"/>
      <c r="CT7" s="551">
        <v>30103692</v>
      </c>
      <c r="CU7" s="552"/>
      <c r="CV7" s="552"/>
      <c r="CW7" s="552"/>
      <c r="CX7" s="552"/>
      <c r="CY7" s="552"/>
      <c r="CZ7" s="552"/>
      <c r="DA7" s="553"/>
      <c r="DB7" s="551">
        <v>30284555</v>
      </c>
      <c r="DC7" s="552"/>
      <c r="DD7" s="552"/>
      <c r="DE7" s="552"/>
      <c r="DF7" s="552"/>
      <c r="DG7" s="552"/>
      <c r="DH7" s="552"/>
      <c r="DI7" s="553"/>
      <c r="DJ7" s="139"/>
      <c r="DK7" s="139"/>
      <c r="DL7" s="139"/>
      <c r="DM7" s="139"/>
      <c r="DN7" s="139"/>
      <c r="DO7" s="139"/>
    </row>
    <row r="8" spans="1:119" ht="18.75" customHeight="1" thickBot="1">
      <c r="A8" s="140"/>
      <c r="B8" s="705"/>
      <c r="C8" s="641"/>
      <c r="D8" s="641"/>
      <c r="E8" s="706"/>
      <c r="F8" s="706"/>
      <c r="G8" s="706"/>
      <c r="H8" s="706"/>
      <c r="I8" s="706"/>
      <c r="J8" s="706"/>
      <c r="K8" s="706"/>
      <c r="L8" s="706"/>
      <c r="M8" s="706"/>
      <c r="N8" s="706"/>
      <c r="O8" s="706"/>
      <c r="P8" s="706"/>
      <c r="Q8" s="706"/>
      <c r="R8" s="710"/>
      <c r="S8" s="710"/>
      <c r="T8" s="710"/>
      <c r="U8" s="710"/>
      <c r="V8" s="711"/>
      <c r="W8" s="632"/>
      <c r="X8" s="633"/>
      <c r="Y8" s="633"/>
      <c r="Z8" s="633"/>
      <c r="AA8" s="633"/>
      <c r="AB8" s="641"/>
      <c r="AC8" s="717"/>
      <c r="AD8" s="718"/>
      <c r="AE8" s="718"/>
      <c r="AF8" s="718"/>
      <c r="AG8" s="718"/>
      <c r="AH8" s="718"/>
      <c r="AI8" s="718"/>
      <c r="AJ8" s="718"/>
      <c r="AK8" s="718"/>
      <c r="AL8" s="719"/>
      <c r="AM8" s="620" t="s">
        <v>92</v>
      </c>
      <c r="AN8" s="525"/>
      <c r="AO8" s="525"/>
      <c r="AP8" s="525"/>
      <c r="AQ8" s="525"/>
      <c r="AR8" s="525"/>
      <c r="AS8" s="525"/>
      <c r="AT8" s="526"/>
      <c r="AU8" s="608" t="s">
        <v>93</v>
      </c>
      <c r="AV8" s="609"/>
      <c r="AW8" s="609"/>
      <c r="AX8" s="609"/>
      <c r="AY8" s="531" t="s">
        <v>94</v>
      </c>
      <c r="AZ8" s="532"/>
      <c r="BA8" s="532"/>
      <c r="BB8" s="532"/>
      <c r="BC8" s="532"/>
      <c r="BD8" s="532"/>
      <c r="BE8" s="532"/>
      <c r="BF8" s="532"/>
      <c r="BG8" s="532"/>
      <c r="BH8" s="532"/>
      <c r="BI8" s="532"/>
      <c r="BJ8" s="532"/>
      <c r="BK8" s="532"/>
      <c r="BL8" s="532"/>
      <c r="BM8" s="533"/>
      <c r="BN8" s="551">
        <v>3668618</v>
      </c>
      <c r="BO8" s="552"/>
      <c r="BP8" s="552"/>
      <c r="BQ8" s="552"/>
      <c r="BR8" s="552"/>
      <c r="BS8" s="552"/>
      <c r="BT8" s="552"/>
      <c r="BU8" s="553"/>
      <c r="BV8" s="551">
        <v>3887058</v>
      </c>
      <c r="BW8" s="552"/>
      <c r="BX8" s="552"/>
      <c r="BY8" s="552"/>
      <c r="BZ8" s="552"/>
      <c r="CA8" s="552"/>
      <c r="CB8" s="552"/>
      <c r="CC8" s="553"/>
      <c r="CD8" s="560" t="s">
        <v>95</v>
      </c>
      <c r="CE8" s="561"/>
      <c r="CF8" s="561"/>
      <c r="CG8" s="561"/>
      <c r="CH8" s="561"/>
      <c r="CI8" s="561"/>
      <c r="CJ8" s="561"/>
      <c r="CK8" s="561"/>
      <c r="CL8" s="561"/>
      <c r="CM8" s="561"/>
      <c r="CN8" s="561"/>
      <c r="CO8" s="561"/>
      <c r="CP8" s="561"/>
      <c r="CQ8" s="561"/>
      <c r="CR8" s="561"/>
      <c r="CS8" s="562"/>
      <c r="CT8" s="660">
        <v>0.76</v>
      </c>
      <c r="CU8" s="661"/>
      <c r="CV8" s="661"/>
      <c r="CW8" s="661"/>
      <c r="CX8" s="661"/>
      <c r="CY8" s="661"/>
      <c r="CZ8" s="661"/>
      <c r="DA8" s="662"/>
      <c r="DB8" s="660">
        <v>0.77</v>
      </c>
      <c r="DC8" s="661"/>
      <c r="DD8" s="661"/>
      <c r="DE8" s="661"/>
      <c r="DF8" s="661"/>
      <c r="DG8" s="661"/>
      <c r="DH8" s="661"/>
      <c r="DI8" s="662"/>
      <c r="DJ8" s="139"/>
      <c r="DK8" s="139"/>
      <c r="DL8" s="139"/>
      <c r="DM8" s="139"/>
      <c r="DN8" s="139"/>
      <c r="DO8" s="139"/>
    </row>
    <row r="9" spans="1:119" ht="18.75" customHeight="1" thickBot="1">
      <c r="A9" s="140"/>
      <c r="B9" s="686" t="s">
        <v>96</v>
      </c>
      <c r="C9" s="687"/>
      <c r="D9" s="687"/>
      <c r="E9" s="687"/>
      <c r="F9" s="687"/>
      <c r="G9" s="687"/>
      <c r="H9" s="687"/>
      <c r="I9" s="687"/>
      <c r="J9" s="687"/>
      <c r="K9" s="614"/>
      <c r="L9" s="688" t="s">
        <v>97</v>
      </c>
      <c r="M9" s="689"/>
      <c r="N9" s="689"/>
      <c r="O9" s="689"/>
      <c r="P9" s="689"/>
      <c r="Q9" s="690"/>
      <c r="R9" s="691">
        <v>143811</v>
      </c>
      <c r="S9" s="692"/>
      <c r="T9" s="692"/>
      <c r="U9" s="692"/>
      <c r="V9" s="693"/>
      <c r="W9" s="630" t="s">
        <v>98</v>
      </c>
      <c r="X9" s="631"/>
      <c r="Y9" s="631"/>
      <c r="Z9" s="631"/>
      <c r="AA9" s="631"/>
      <c r="AB9" s="631"/>
      <c r="AC9" s="631"/>
      <c r="AD9" s="631"/>
      <c r="AE9" s="631"/>
      <c r="AF9" s="631"/>
      <c r="AG9" s="631"/>
      <c r="AH9" s="631"/>
      <c r="AI9" s="631"/>
      <c r="AJ9" s="631"/>
      <c r="AK9" s="631"/>
      <c r="AL9" s="694"/>
      <c r="AM9" s="620" t="s">
        <v>99</v>
      </c>
      <c r="AN9" s="525"/>
      <c r="AO9" s="525"/>
      <c r="AP9" s="525"/>
      <c r="AQ9" s="525"/>
      <c r="AR9" s="525"/>
      <c r="AS9" s="525"/>
      <c r="AT9" s="526"/>
      <c r="AU9" s="608" t="s">
        <v>78</v>
      </c>
      <c r="AV9" s="609"/>
      <c r="AW9" s="609"/>
      <c r="AX9" s="609"/>
      <c r="AY9" s="531" t="s">
        <v>100</v>
      </c>
      <c r="AZ9" s="532"/>
      <c r="BA9" s="532"/>
      <c r="BB9" s="532"/>
      <c r="BC9" s="532"/>
      <c r="BD9" s="532"/>
      <c r="BE9" s="532"/>
      <c r="BF9" s="532"/>
      <c r="BG9" s="532"/>
      <c r="BH9" s="532"/>
      <c r="BI9" s="532"/>
      <c r="BJ9" s="532"/>
      <c r="BK9" s="532"/>
      <c r="BL9" s="532"/>
      <c r="BM9" s="533"/>
      <c r="BN9" s="551">
        <v>-218440</v>
      </c>
      <c r="BO9" s="552"/>
      <c r="BP9" s="552"/>
      <c r="BQ9" s="552"/>
      <c r="BR9" s="552"/>
      <c r="BS9" s="552"/>
      <c r="BT9" s="552"/>
      <c r="BU9" s="553"/>
      <c r="BV9" s="551">
        <v>827499</v>
      </c>
      <c r="BW9" s="552"/>
      <c r="BX9" s="552"/>
      <c r="BY9" s="552"/>
      <c r="BZ9" s="552"/>
      <c r="CA9" s="552"/>
      <c r="CB9" s="552"/>
      <c r="CC9" s="553"/>
      <c r="CD9" s="560" t="s">
        <v>101</v>
      </c>
      <c r="CE9" s="561"/>
      <c r="CF9" s="561"/>
      <c r="CG9" s="561"/>
      <c r="CH9" s="561"/>
      <c r="CI9" s="561"/>
      <c r="CJ9" s="561"/>
      <c r="CK9" s="561"/>
      <c r="CL9" s="561"/>
      <c r="CM9" s="561"/>
      <c r="CN9" s="561"/>
      <c r="CO9" s="561"/>
      <c r="CP9" s="561"/>
      <c r="CQ9" s="561"/>
      <c r="CR9" s="561"/>
      <c r="CS9" s="562"/>
      <c r="CT9" s="521">
        <v>8.4</v>
      </c>
      <c r="CU9" s="522"/>
      <c r="CV9" s="522"/>
      <c r="CW9" s="522"/>
      <c r="CX9" s="522"/>
      <c r="CY9" s="522"/>
      <c r="CZ9" s="522"/>
      <c r="DA9" s="523"/>
      <c r="DB9" s="521">
        <v>8.1</v>
      </c>
      <c r="DC9" s="522"/>
      <c r="DD9" s="522"/>
      <c r="DE9" s="522"/>
      <c r="DF9" s="522"/>
      <c r="DG9" s="522"/>
      <c r="DH9" s="522"/>
      <c r="DI9" s="523"/>
      <c r="DJ9" s="139"/>
      <c r="DK9" s="139"/>
      <c r="DL9" s="139"/>
      <c r="DM9" s="139"/>
      <c r="DN9" s="139"/>
      <c r="DO9" s="139"/>
    </row>
    <row r="10" spans="1:119" ht="18.75" customHeight="1" thickBot="1">
      <c r="A10" s="140"/>
      <c r="B10" s="686"/>
      <c r="C10" s="687"/>
      <c r="D10" s="687"/>
      <c r="E10" s="687"/>
      <c r="F10" s="687"/>
      <c r="G10" s="687"/>
      <c r="H10" s="687"/>
      <c r="I10" s="687"/>
      <c r="J10" s="687"/>
      <c r="K10" s="614"/>
      <c r="L10" s="524" t="s">
        <v>102</v>
      </c>
      <c r="M10" s="525"/>
      <c r="N10" s="525"/>
      <c r="O10" s="525"/>
      <c r="P10" s="525"/>
      <c r="Q10" s="526"/>
      <c r="R10" s="527">
        <v>144618</v>
      </c>
      <c r="S10" s="528"/>
      <c r="T10" s="528"/>
      <c r="U10" s="528"/>
      <c r="V10" s="530"/>
      <c r="W10" s="695"/>
      <c r="X10" s="513"/>
      <c r="Y10" s="513"/>
      <c r="Z10" s="513"/>
      <c r="AA10" s="513"/>
      <c r="AB10" s="513"/>
      <c r="AC10" s="513"/>
      <c r="AD10" s="513"/>
      <c r="AE10" s="513"/>
      <c r="AF10" s="513"/>
      <c r="AG10" s="513"/>
      <c r="AH10" s="513"/>
      <c r="AI10" s="513"/>
      <c r="AJ10" s="513"/>
      <c r="AK10" s="513"/>
      <c r="AL10" s="696"/>
      <c r="AM10" s="620" t="s">
        <v>103</v>
      </c>
      <c r="AN10" s="525"/>
      <c r="AO10" s="525"/>
      <c r="AP10" s="525"/>
      <c r="AQ10" s="525"/>
      <c r="AR10" s="525"/>
      <c r="AS10" s="525"/>
      <c r="AT10" s="526"/>
      <c r="AU10" s="608" t="s">
        <v>104</v>
      </c>
      <c r="AV10" s="609"/>
      <c r="AW10" s="609"/>
      <c r="AX10" s="609"/>
      <c r="AY10" s="531" t="s">
        <v>105</v>
      </c>
      <c r="AZ10" s="532"/>
      <c r="BA10" s="532"/>
      <c r="BB10" s="532"/>
      <c r="BC10" s="532"/>
      <c r="BD10" s="532"/>
      <c r="BE10" s="532"/>
      <c r="BF10" s="532"/>
      <c r="BG10" s="532"/>
      <c r="BH10" s="532"/>
      <c r="BI10" s="532"/>
      <c r="BJ10" s="532"/>
      <c r="BK10" s="532"/>
      <c r="BL10" s="532"/>
      <c r="BM10" s="533"/>
      <c r="BN10" s="551">
        <v>1333969</v>
      </c>
      <c r="BO10" s="552"/>
      <c r="BP10" s="552"/>
      <c r="BQ10" s="552"/>
      <c r="BR10" s="552"/>
      <c r="BS10" s="552"/>
      <c r="BT10" s="552"/>
      <c r="BU10" s="553"/>
      <c r="BV10" s="551">
        <v>1639556</v>
      </c>
      <c r="BW10" s="552"/>
      <c r="BX10" s="552"/>
      <c r="BY10" s="552"/>
      <c r="BZ10" s="552"/>
      <c r="CA10" s="552"/>
      <c r="CB10" s="552"/>
      <c r="CC10" s="553"/>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686"/>
      <c r="C11" s="687"/>
      <c r="D11" s="687"/>
      <c r="E11" s="687"/>
      <c r="F11" s="687"/>
      <c r="G11" s="687"/>
      <c r="H11" s="687"/>
      <c r="I11" s="687"/>
      <c r="J11" s="687"/>
      <c r="K11" s="614"/>
      <c r="L11" s="597" t="s">
        <v>107</v>
      </c>
      <c r="M11" s="598"/>
      <c r="N11" s="598"/>
      <c r="O11" s="598"/>
      <c r="P11" s="598"/>
      <c r="Q11" s="599"/>
      <c r="R11" s="683" t="s">
        <v>108</v>
      </c>
      <c r="S11" s="684"/>
      <c r="T11" s="684"/>
      <c r="U11" s="684"/>
      <c r="V11" s="685"/>
      <c r="W11" s="695"/>
      <c r="X11" s="513"/>
      <c r="Y11" s="513"/>
      <c r="Z11" s="513"/>
      <c r="AA11" s="513"/>
      <c r="AB11" s="513"/>
      <c r="AC11" s="513"/>
      <c r="AD11" s="513"/>
      <c r="AE11" s="513"/>
      <c r="AF11" s="513"/>
      <c r="AG11" s="513"/>
      <c r="AH11" s="513"/>
      <c r="AI11" s="513"/>
      <c r="AJ11" s="513"/>
      <c r="AK11" s="513"/>
      <c r="AL11" s="696"/>
      <c r="AM11" s="620" t="s">
        <v>109</v>
      </c>
      <c r="AN11" s="525"/>
      <c r="AO11" s="525"/>
      <c r="AP11" s="525"/>
      <c r="AQ11" s="525"/>
      <c r="AR11" s="525"/>
      <c r="AS11" s="525"/>
      <c r="AT11" s="526"/>
      <c r="AU11" s="608" t="s">
        <v>78</v>
      </c>
      <c r="AV11" s="609"/>
      <c r="AW11" s="609"/>
      <c r="AX11" s="609"/>
      <c r="AY11" s="531" t="s">
        <v>110</v>
      </c>
      <c r="AZ11" s="532"/>
      <c r="BA11" s="532"/>
      <c r="BB11" s="532"/>
      <c r="BC11" s="532"/>
      <c r="BD11" s="532"/>
      <c r="BE11" s="532"/>
      <c r="BF11" s="532"/>
      <c r="BG11" s="532"/>
      <c r="BH11" s="532"/>
      <c r="BI11" s="532"/>
      <c r="BJ11" s="532"/>
      <c r="BK11" s="532"/>
      <c r="BL11" s="532"/>
      <c r="BM11" s="533"/>
      <c r="BN11" s="551" t="s">
        <v>111</v>
      </c>
      <c r="BO11" s="552"/>
      <c r="BP11" s="552"/>
      <c r="BQ11" s="552"/>
      <c r="BR11" s="552"/>
      <c r="BS11" s="552"/>
      <c r="BT11" s="552"/>
      <c r="BU11" s="553"/>
      <c r="BV11" s="551" t="s">
        <v>111</v>
      </c>
      <c r="BW11" s="552"/>
      <c r="BX11" s="552"/>
      <c r="BY11" s="552"/>
      <c r="BZ11" s="552"/>
      <c r="CA11" s="552"/>
      <c r="CB11" s="552"/>
      <c r="CC11" s="553"/>
      <c r="CD11" s="560" t="s">
        <v>112</v>
      </c>
      <c r="CE11" s="561"/>
      <c r="CF11" s="561"/>
      <c r="CG11" s="561"/>
      <c r="CH11" s="561"/>
      <c r="CI11" s="561"/>
      <c r="CJ11" s="561"/>
      <c r="CK11" s="561"/>
      <c r="CL11" s="561"/>
      <c r="CM11" s="561"/>
      <c r="CN11" s="561"/>
      <c r="CO11" s="561"/>
      <c r="CP11" s="561"/>
      <c r="CQ11" s="561"/>
      <c r="CR11" s="561"/>
      <c r="CS11" s="562"/>
      <c r="CT11" s="660" t="s">
        <v>111</v>
      </c>
      <c r="CU11" s="661"/>
      <c r="CV11" s="661"/>
      <c r="CW11" s="661"/>
      <c r="CX11" s="661"/>
      <c r="CY11" s="661"/>
      <c r="CZ11" s="661"/>
      <c r="DA11" s="662"/>
      <c r="DB11" s="660" t="s">
        <v>111</v>
      </c>
      <c r="DC11" s="661"/>
      <c r="DD11" s="661"/>
      <c r="DE11" s="661"/>
      <c r="DF11" s="661"/>
      <c r="DG11" s="661"/>
      <c r="DH11" s="661"/>
      <c r="DI11" s="662"/>
      <c r="DJ11" s="139"/>
      <c r="DK11" s="139"/>
      <c r="DL11" s="139"/>
      <c r="DM11" s="139"/>
      <c r="DN11" s="139"/>
      <c r="DO11" s="139"/>
    </row>
    <row r="12" spans="1:119" ht="18.75" customHeight="1">
      <c r="A12" s="140"/>
      <c r="B12" s="663" t="s">
        <v>113</v>
      </c>
      <c r="C12" s="664"/>
      <c r="D12" s="664"/>
      <c r="E12" s="664"/>
      <c r="F12" s="664"/>
      <c r="G12" s="664"/>
      <c r="H12" s="664"/>
      <c r="I12" s="664"/>
      <c r="J12" s="664"/>
      <c r="K12" s="665"/>
      <c r="L12" s="672" t="s">
        <v>114</v>
      </c>
      <c r="M12" s="673"/>
      <c r="N12" s="673"/>
      <c r="O12" s="673"/>
      <c r="P12" s="673"/>
      <c r="Q12" s="674"/>
      <c r="R12" s="675">
        <v>144696</v>
      </c>
      <c r="S12" s="676"/>
      <c r="T12" s="676"/>
      <c r="U12" s="676"/>
      <c r="V12" s="677"/>
      <c r="W12" s="678" t="s">
        <v>1</v>
      </c>
      <c r="X12" s="609"/>
      <c r="Y12" s="609"/>
      <c r="Z12" s="609"/>
      <c r="AA12" s="609"/>
      <c r="AB12" s="679"/>
      <c r="AC12" s="608" t="s">
        <v>115</v>
      </c>
      <c r="AD12" s="609"/>
      <c r="AE12" s="609"/>
      <c r="AF12" s="609"/>
      <c r="AG12" s="679"/>
      <c r="AH12" s="608" t="s">
        <v>116</v>
      </c>
      <c r="AI12" s="609"/>
      <c r="AJ12" s="609"/>
      <c r="AK12" s="609"/>
      <c r="AL12" s="680"/>
      <c r="AM12" s="620" t="s">
        <v>117</v>
      </c>
      <c r="AN12" s="525"/>
      <c r="AO12" s="525"/>
      <c r="AP12" s="525"/>
      <c r="AQ12" s="525"/>
      <c r="AR12" s="525"/>
      <c r="AS12" s="525"/>
      <c r="AT12" s="526"/>
      <c r="AU12" s="608" t="s">
        <v>118</v>
      </c>
      <c r="AV12" s="609"/>
      <c r="AW12" s="609"/>
      <c r="AX12" s="609"/>
      <c r="AY12" s="531" t="s">
        <v>119</v>
      </c>
      <c r="AZ12" s="532"/>
      <c r="BA12" s="532"/>
      <c r="BB12" s="532"/>
      <c r="BC12" s="532"/>
      <c r="BD12" s="532"/>
      <c r="BE12" s="532"/>
      <c r="BF12" s="532"/>
      <c r="BG12" s="532"/>
      <c r="BH12" s="532"/>
      <c r="BI12" s="532"/>
      <c r="BJ12" s="532"/>
      <c r="BK12" s="532"/>
      <c r="BL12" s="532"/>
      <c r="BM12" s="533"/>
      <c r="BN12" s="551" t="s">
        <v>120</v>
      </c>
      <c r="BO12" s="552"/>
      <c r="BP12" s="552"/>
      <c r="BQ12" s="552"/>
      <c r="BR12" s="552"/>
      <c r="BS12" s="552"/>
      <c r="BT12" s="552"/>
      <c r="BU12" s="553"/>
      <c r="BV12" s="551">
        <v>131227</v>
      </c>
      <c r="BW12" s="552"/>
      <c r="BX12" s="552"/>
      <c r="BY12" s="552"/>
      <c r="BZ12" s="552"/>
      <c r="CA12" s="552"/>
      <c r="CB12" s="552"/>
      <c r="CC12" s="553"/>
      <c r="CD12" s="560" t="s">
        <v>121</v>
      </c>
      <c r="CE12" s="561"/>
      <c r="CF12" s="561"/>
      <c r="CG12" s="561"/>
      <c r="CH12" s="561"/>
      <c r="CI12" s="561"/>
      <c r="CJ12" s="561"/>
      <c r="CK12" s="561"/>
      <c r="CL12" s="561"/>
      <c r="CM12" s="561"/>
      <c r="CN12" s="561"/>
      <c r="CO12" s="561"/>
      <c r="CP12" s="561"/>
      <c r="CQ12" s="561"/>
      <c r="CR12" s="561"/>
      <c r="CS12" s="562"/>
      <c r="CT12" s="660" t="s">
        <v>120</v>
      </c>
      <c r="CU12" s="661"/>
      <c r="CV12" s="661"/>
      <c r="CW12" s="661"/>
      <c r="CX12" s="661"/>
      <c r="CY12" s="661"/>
      <c r="CZ12" s="661"/>
      <c r="DA12" s="662"/>
      <c r="DB12" s="660" t="s">
        <v>120</v>
      </c>
      <c r="DC12" s="661"/>
      <c r="DD12" s="661"/>
      <c r="DE12" s="661"/>
      <c r="DF12" s="661"/>
      <c r="DG12" s="661"/>
      <c r="DH12" s="661"/>
      <c r="DI12" s="662"/>
      <c r="DJ12" s="139"/>
      <c r="DK12" s="139"/>
      <c r="DL12" s="139"/>
      <c r="DM12" s="139"/>
      <c r="DN12" s="139"/>
      <c r="DO12" s="139"/>
    </row>
    <row r="13" spans="1:119" ht="18.75" customHeight="1">
      <c r="A13" s="140"/>
      <c r="B13" s="666"/>
      <c r="C13" s="667"/>
      <c r="D13" s="667"/>
      <c r="E13" s="667"/>
      <c r="F13" s="667"/>
      <c r="G13" s="667"/>
      <c r="H13" s="667"/>
      <c r="I13" s="667"/>
      <c r="J13" s="667"/>
      <c r="K13" s="668"/>
      <c r="L13" s="150"/>
      <c r="M13" s="649" t="s">
        <v>122</v>
      </c>
      <c r="N13" s="650"/>
      <c r="O13" s="650"/>
      <c r="P13" s="650"/>
      <c r="Q13" s="651"/>
      <c r="R13" s="652">
        <v>142132</v>
      </c>
      <c r="S13" s="653"/>
      <c r="T13" s="653"/>
      <c r="U13" s="653"/>
      <c r="V13" s="654"/>
      <c r="W13" s="640" t="s">
        <v>123</v>
      </c>
      <c r="X13" s="564"/>
      <c r="Y13" s="564"/>
      <c r="Z13" s="564"/>
      <c r="AA13" s="564"/>
      <c r="AB13" s="565"/>
      <c r="AC13" s="527">
        <v>5446</v>
      </c>
      <c r="AD13" s="528"/>
      <c r="AE13" s="528"/>
      <c r="AF13" s="528"/>
      <c r="AG13" s="529"/>
      <c r="AH13" s="527">
        <v>6166</v>
      </c>
      <c r="AI13" s="528"/>
      <c r="AJ13" s="528"/>
      <c r="AK13" s="528"/>
      <c r="AL13" s="530"/>
      <c r="AM13" s="620" t="s">
        <v>124</v>
      </c>
      <c r="AN13" s="525"/>
      <c r="AO13" s="525"/>
      <c r="AP13" s="525"/>
      <c r="AQ13" s="525"/>
      <c r="AR13" s="525"/>
      <c r="AS13" s="525"/>
      <c r="AT13" s="526"/>
      <c r="AU13" s="608" t="s">
        <v>125</v>
      </c>
      <c r="AV13" s="609"/>
      <c r="AW13" s="609"/>
      <c r="AX13" s="609"/>
      <c r="AY13" s="531" t="s">
        <v>126</v>
      </c>
      <c r="AZ13" s="532"/>
      <c r="BA13" s="532"/>
      <c r="BB13" s="532"/>
      <c r="BC13" s="532"/>
      <c r="BD13" s="532"/>
      <c r="BE13" s="532"/>
      <c r="BF13" s="532"/>
      <c r="BG13" s="532"/>
      <c r="BH13" s="532"/>
      <c r="BI13" s="532"/>
      <c r="BJ13" s="532"/>
      <c r="BK13" s="532"/>
      <c r="BL13" s="532"/>
      <c r="BM13" s="533"/>
      <c r="BN13" s="551">
        <v>1115529</v>
      </c>
      <c r="BO13" s="552"/>
      <c r="BP13" s="552"/>
      <c r="BQ13" s="552"/>
      <c r="BR13" s="552"/>
      <c r="BS13" s="552"/>
      <c r="BT13" s="552"/>
      <c r="BU13" s="553"/>
      <c r="BV13" s="551">
        <v>2335828</v>
      </c>
      <c r="BW13" s="552"/>
      <c r="BX13" s="552"/>
      <c r="BY13" s="552"/>
      <c r="BZ13" s="552"/>
      <c r="CA13" s="552"/>
      <c r="CB13" s="552"/>
      <c r="CC13" s="553"/>
      <c r="CD13" s="560" t="s">
        <v>127</v>
      </c>
      <c r="CE13" s="561"/>
      <c r="CF13" s="561"/>
      <c r="CG13" s="561"/>
      <c r="CH13" s="561"/>
      <c r="CI13" s="561"/>
      <c r="CJ13" s="561"/>
      <c r="CK13" s="561"/>
      <c r="CL13" s="561"/>
      <c r="CM13" s="561"/>
      <c r="CN13" s="561"/>
      <c r="CO13" s="561"/>
      <c r="CP13" s="561"/>
      <c r="CQ13" s="561"/>
      <c r="CR13" s="561"/>
      <c r="CS13" s="562"/>
      <c r="CT13" s="521">
        <v>0.8</v>
      </c>
      <c r="CU13" s="522"/>
      <c r="CV13" s="522"/>
      <c r="CW13" s="522"/>
      <c r="CX13" s="522"/>
      <c r="CY13" s="522"/>
      <c r="CZ13" s="522"/>
      <c r="DA13" s="523"/>
      <c r="DB13" s="521">
        <v>2.5</v>
      </c>
      <c r="DC13" s="522"/>
      <c r="DD13" s="522"/>
      <c r="DE13" s="522"/>
      <c r="DF13" s="522"/>
      <c r="DG13" s="522"/>
      <c r="DH13" s="522"/>
      <c r="DI13" s="523"/>
      <c r="DJ13" s="139"/>
      <c r="DK13" s="139"/>
      <c r="DL13" s="139"/>
      <c r="DM13" s="139"/>
      <c r="DN13" s="139"/>
      <c r="DO13" s="139"/>
    </row>
    <row r="14" spans="1:119" ht="18.75" customHeight="1" thickBot="1">
      <c r="A14" s="140"/>
      <c r="B14" s="666"/>
      <c r="C14" s="667"/>
      <c r="D14" s="667"/>
      <c r="E14" s="667"/>
      <c r="F14" s="667"/>
      <c r="G14" s="667"/>
      <c r="H14" s="667"/>
      <c r="I14" s="667"/>
      <c r="J14" s="667"/>
      <c r="K14" s="668"/>
      <c r="L14" s="642" t="s">
        <v>128</v>
      </c>
      <c r="M14" s="681"/>
      <c r="N14" s="681"/>
      <c r="O14" s="681"/>
      <c r="P14" s="681"/>
      <c r="Q14" s="682"/>
      <c r="R14" s="652">
        <v>145053</v>
      </c>
      <c r="S14" s="653"/>
      <c r="T14" s="653"/>
      <c r="U14" s="653"/>
      <c r="V14" s="654"/>
      <c r="W14" s="655"/>
      <c r="X14" s="567"/>
      <c r="Y14" s="567"/>
      <c r="Z14" s="567"/>
      <c r="AA14" s="567"/>
      <c r="AB14" s="568"/>
      <c r="AC14" s="645">
        <v>8.1999999999999993</v>
      </c>
      <c r="AD14" s="646"/>
      <c r="AE14" s="646"/>
      <c r="AF14" s="646"/>
      <c r="AG14" s="647"/>
      <c r="AH14" s="645">
        <v>9.1999999999999993</v>
      </c>
      <c r="AI14" s="646"/>
      <c r="AJ14" s="646"/>
      <c r="AK14" s="646"/>
      <c r="AL14" s="648"/>
      <c r="AM14" s="620"/>
      <c r="AN14" s="525"/>
      <c r="AO14" s="525"/>
      <c r="AP14" s="525"/>
      <c r="AQ14" s="525"/>
      <c r="AR14" s="525"/>
      <c r="AS14" s="525"/>
      <c r="AT14" s="526"/>
      <c r="AU14" s="608"/>
      <c r="AV14" s="609"/>
      <c r="AW14" s="609"/>
      <c r="AX14" s="609"/>
      <c r="AY14" s="531"/>
      <c r="AZ14" s="532"/>
      <c r="BA14" s="532"/>
      <c r="BB14" s="532"/>
      <c r="BC14" s="532"/>
      <c r="BD14" s="532"/>
      <c r="BE14" s="532"/>
      <c r="BF14" s="532"/>
      <c r="BG14" s="532"/>
      <c r="BH14" s="532"/>
      <c r="BI14" s="532"/>
      <c r="BJ14" s="532"/>
      <c r="BK14" s="532"/>
      <c r="BL14" s="532"/>
      <c r="BM14" s="533"/>
      <c r="BN14" s="551"/>
      <c r="BO14" s="552"/>
      <c r="BP14" s="552"/>
      <c r="BQ14" s="552"/>
      <c r="BR14" s="552"/>
      <c r="BS14" s="552"/>
      <c r="BT14" s="552"/>
      <c r="BU14" s="553"/>
      <c r="BV14" s="551"/>
      <c r="BW14" s="552"/>
      <c r="BX14" s="552"/>
      <c r="BY14" s="552"/>
      <c r="BZ14" s="552"/>
      <c r="CA14" s="552"/>
      <c r="CB14" s="552"/>
      <c r="CC14" s="553"/>
      <c r="CD14" s="557" t="s">
        <v>129</v>
      </c>
      <c r="CE14" s="558"/>
      <c r="CF14" s="558"/>
      <c r="CG14" s="558"/>
      <c r="CH14" s="558"/>
      <c r="CI14" s="558"/>
      <c r="CJ14" s="558"/>
      <c r="CK14" s="558"/>
      <c r="CL14" s="558"/>
      <c r="CM14" s="558"/>
      <c r="CN14" s="558"/>
      <c r="CO14" s="558"/>
      <c r="CP14" s="558"/>
      <c r="CQ14" s="558"/>
      <c r="CR14" s="558"/>
      <c r="CS14" s="559"/>
      <c r="CT14" s="656" t="s">
        <v>120</v>
      </c>
      <c r="CU14" s="624"/>
      <c r="CV14" s="624"/>
      <c r="CW14" s="624"/>
      <c r="CX14" s="624"/>
      <c r="CY14" s="624"/>
      <c r="CZ14" s="624"/>
      <c r="DA14" s="625"/>
      <c r="DB14" s="656" t="s">
        <v>120</v>
      </c>
      <c r="DC14" s="624"/>
      <c r="DD14" s="624"/>
      <c r="DE14" s="624"/>
      <c r="DF14" s="624"/>
      <c r="DG14" s="624"/>
      <c r="DH14" s="624"/>
      <c r="DI14" s="625"/>
      <c r="DJ14" s="139"/>
      <c r="DK14" s="139"/>
      <c r="DL14" s="139"/>
      <c r="DM14" s="139"/>
      <c r="DN14" s="139"/>
      <c r="DO14" s="139"/>
    </row>
    <row r="15" spans="1:119" ht="18.75" customHeight="1">
      <c r="A15" s="140"/>
      <c r="B15" s="666"/>
      <c r="C15" s="667"/>
      <c r="D15" s="667"/>
      <c r="E15" s="667"/>
      <c r="F15" s="667"/>
      <c r="G15" s="667"/>
      <c r="H15" s="667"/>
      <c r="I15" s="667"/>
      <c r="J15" s="667"/>
      <c r="K15" s="668"/>
      <c r="L15" s="150"/>
      <c r="M15" s="649" t="s">
        <v>122</v>
      </c>
      <c r="N15" s="650"/>
      <c r="O15" s="650"/>
      <c r="P15" s="650"/>
      <c r="Q15" s="651"/>
      <c r="R15" s="652">
        <v>142598</v>
      </c>
      <c r="S15" s="653"/>
      <c r="T15" s="653"/>
      <c r="U15" s="653"/>
      <c r="V15" s="654"/>
      <c r="W15" s="640" t="s">
        <v>130</v>
      </c>
      <c r="X15" s="564"/>
      <c r="Y15" s="564"/>
      <c r="Z15" s="564"/>
      <c r="AA15" s="564"/>
      <c r="AB15" s="565"/>
      <c r="AC15" s="527">
        <v>20364</v>
      </c>
      <c r="AD15" s="528"/>
      <c r="AE15" s="528"/>
      <c r="AF15" s="528"/>
      <c r="AG15" s="529"/>
      <c r="AH15" s="527">
        <v>21391</v>
      </c>
      <c r="AI15" s="528"/>
      <c r="AJ15" s="528"/>
      <c r="AK15" s="528"/>
      <c r="AL15" s="530"/>
      <c r="AM15" s="620"/>
      <c r="AN15" s="525"/>
      <c r="AO15" s="525"/>
      <c r="AP15" s="525"/>
      <c r="AQ15" s="525"/>
      <c r="AR15" s="525"/>
      <c r="AS15" s="525"/>
      <c r="AT15" s="526"/>
      <c r="AU15" s="608"/>
      <c r="AV15" s="609"/>
      <c r="AW15" s="609"/>
      <c r="AX15" s="609"/>
      <c r="AY15" s="543" t="s">
        <v>131</v>
      </c>
      <c r="AZ15" s="544"/>
      <c r="BA15" s="544"/>
      <c r="BB15" s="544"/>
      <c r="BC15" s="544"/>
      <c r="BD15" s="544"/>
      <c r="BE15" s="544"/>
      <c r="BF15" s="544"/>
      <c r="BG15" s="544"/>
      <c r="BH15" s="544"/>
      <c r="BI15" s="544"/>
      <c r="BJ15" s="544"/>
      <c r="BK15" s="544"/>
      <c r="BL15" s="544"/>
      <c r="BM15" s="545"/>
      <c r="BN15" s="546">
        <v>17027843</v>
      </c>
      <c r="BO15" s="547"/>
      <c r="BP15" s="547"/>
      <c r="BQ15" s="547"/>
      <c r="BR15" s="547"/>
      <c r="BS15" s="547"/>
      <c r="BT15" s="547"/>
      <c r="BU15" s="548"/>
      <c r="BV15" s="546">
        <v>16469676</v>
      </c>
      <c r="BW15" s="547"/>
      <c r="BX15" s="547"/>
      <c r="BY15" s="547"/>
      <c r="BZ15" s="547"/>
      <c r="CA15" s="547"/>
      <c r="CB15" s="547"/>
      <c r="CC15" s="548"/>
      <c r="CD15" s="657" t="s">
        <v>132</v>
      </c>
      <c r="CE15" s="658"/>
      <c r="CF15" s="658"/>
      <c r="CG15" s="658"/>
      <c r="CH15" s="658"/>
      <c r="CI15" s="658"/>
      <c r="CJ15" s="658"/>
      <c r="CK15" s="658"/>
      <c r="CL15" s="658"/>
      <c r="CM15" s="658"/>
      <c r="CN15" s="658"/>
      <c r="CO15" s="658"/>
      <c r="CP15" s="658"/>
      <c r="CQ15" s="658"/>
      <c r="CR15" s="658"/>
      <c r="CS15" s="659"/>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666"/>
      <c r="C16" s="667"/>
      <c r="D16" s="667"/>
      <c r="E16" s="667"/>
      <c r="F16" s="667"/>
      <c r="G16" s="667"/>
      <c r="H16" s="667"/>
      <c r="I16" s="667"/>
      <c r="J16" s="667"/>
      <c r="K16" s="668"/>
      <c r="L16" s="642" t="s">
        <v>133</v>
      </c>
      <c r="M16" s="643"/>
      <c r="N16" s="643"/>
      <c r="O16" s="643"/>
      <c r="P16" s="643"/>
      <c r="Q16" s="644"/>
      <c r="R16" s="637" t="s">
        <v>134</v>
      </c>
      <c r="S16" s="638"/>
      <c r="T16" s="638"/>
      <c r="U16" s="638"/>
      <c r="V16" s="639"/>
      <c r="W16" s="655"/>
      <c r="X16" s="567"/>
      <c r="Y16" s="567"/>
      <c r="Z16" s="567"/>
      <c r="AA16" s="567"/>
      <c r="AB16" s="568"/>
      <c r="AC16" s="645">
        <v>30.6</v>
      </c>
      <c r="AD16" s="646"/>
      <c r="AE16" s="646"/>
      <c r="AF16" s="646"/>
      <c r="AG16" s="647"/>
      <c r="AH16" s="645">
        <v>31.9</v>
      </c>
      <c r="AI16" s="646"/>
      <c r="AJ16" s="646"/>
      <c r="AK16" s="646"/>
      <c r="AL16" s="648"/>
      <c r="AM16" s="620"/>
      <c r="AN16" s="525"/>
      <c r="AO16" s="525"/>
      <c r="AP16" s="525"/>
      <c r="AQ16" s="525"/>
      <c r="AR16" s="525"/>
      <c r="AS16" s="525"/>
      <c r="AT16" s="526"/>
      <c r="AU16" s="608"/>
      <c r="AV16" s="609"/>
      <c r="AW16" s="609"/>
      <c r="AX16" s="609"/>
      <c r="AY16" s="531" t="s">
        <v>135</v>
      </c>
      <c r="AZ16" s="532"/>
      <c r="BA16" s="532"/>
      <c r="BB16" s="532"/>
      <c r="BC16" s="532"/>
      <c r="BD16" s="532"/>
      <c r="BE16" s="532"/>
      <c r="BF16" s="532"/>
      <c r="BG16" s="532"/>
      <c r="BH16" s="532"/>
      <c r="BI16" s="532"/>
      <c r="BJ16" s="532"/>
      <c r="BK16" s="532"/>
      <c r="BL16" s="532"/>
      <c r="BM16" s="533"/>
      <c r="BN16" s="551">
        <v>22350097</v>
      </c>
      <c r="BO16" s="552"/>
      <c r="BP16" s="552"/>
      <c r="BQ16" s="552"/>
      <c r="BR16" s="552"/>
      <c r="BS16" s="552"/>
      <c r="BT16" s="552"/>
      <c r="BU16" s="553"/>
      <c r="BV16" s="551">
        <v>21710494</v>
      </c>
      <c r="BW16" s="552"/>
      <c r="BX16" s="552"/>
      <c r="BY16" s="552"/>
      <c r="BZ16" s="552"/>
      <c r="CA16" s="552"/>
      <c r="CB16" s="552"/>
      <c r="CC16" s="553"/>
      <c r="CD16" s="154"/>
      <c r="CE16" s="549"/>
      <c r="CF16" s="549"/>
      <c r="CG16" s="549"/>
      <c r="CH16" s="549"/>
      <c r="CI16" s="549"/>
      <c r="CJ16" s="549"/>
      <c r="CK16" s="549"/>
      <c r="CL16" s="549"/>
      <c r="CM16" s="549"/>
      <c r="CN16" s="549"/>
      <c r="CO16" s="549"/>
      <c r="CP16" s="549"/>
      <c r="CQ16" s="549"/>
      <c r="CR16" s="549"/>
      <c r="CS16" s="550"/>
      <c r="CT16" s="521"/>
      <c r="CU16" s="522"/>
      <c r="CV16" s="522"/>
      <c r="CW16" s="522"/>
      <c r="CX16" s="522"/>
      <c r="CY16" s="522"/>
      <c r="CZ16" s="522"/>
      <c r="DA16" s="523"/>
      <c r="DB16" s="521"/>
      <c r="DC16" s="522"/>
      <c r="DD16" s="522"/>
      <c r="DE16" s="522"/>
      <c r="DF16" s="522"/>
      <c r="DG16" s="522"/>
      <c r="DH16" s="522"/>
      <c r="DI16" s="523"/>
      <c r="DJ16" s="139"/>
      <c r="DK16" s="139"/>
      <c r="DL16" s="139"/>
      <c r="DM16" s="139"/>
      <c r="DN16" s="139"/>
      <c r="DO16" s="139"/>
    </row>
    <row r="17" spans="1:119" ht="18.75" customHeight="1" thickBot="1">
      <c r="A17" s="140"/>
      <c r="B17" s="669"/>
      <c r="C17" s="670"/>
      <c r="D17" s="670"/>
      <c r="E17" s="670"/>
      <c r="F17" s="670"/>
      <c r="G17" s="670"/>
      <c r="H17" s="670"/>
      <c r="I17" s="670"/>
      <c r="J17" s="670"/>
      <c r="K17" s="671"/>
      <c r="L17" s="155"/>
      <c r="M17" s="634" t="s">
        <v>136</v>
      </c>
      <c r="N17" s="635"/>
      <c r="O17" s="635"/>
      <c r="P17" s="635"/>
      <c r="Q17" s="636"/>
      <c r="R17" s="637" t="s">
        <v>137</v>
      </c>
      <c r="S17" s="638"/>
      <c r="T17" s="638"/>
      <c r="U17" s="638"/>
      <c r="V17" s="639"/>
      <c r="W17" s="640" t="s">
        <v>138</v>
      </c>
      <c r="X17" s="564"/>
      <c r="Y17" s="564"/>
      <c r="Z17" s="564"/>
      <c r="AA17" s="564"/>
      <c r="AB17" s="565"/>
      <c r="AC17" s="527">
        <v>40708</v>
      </c>
      <c r="AD17" s="528"/>
      <c r="AE17" s="528"/>
      <c r="AF17" s="528"/>
      <c r="AG17" s="529"/>
      <c r="AH17" s="527">
        <v>39533</v>
      </c>
      <c r="AI17" s="528"/>
      <c r="AJ17" s="528"/>
      <c r="AK17" s="528"/>
      <c r="AL17" s="530"/>
      <c r="AM17" s="620"/>
      <c r="AN17" s="525"/>
      <c r="AO17" s="525"/>
      <c r="AP17" s="525"/>
      <c r="AQ17" s="525"/>
      <c r="AR17" s="525"/>
      <c r="AS17" s="525"/>
      <c r="AT17" s="526"/>
      <c r="AU17" s="608"/>
      <c r="AV17" s="609"/>
      <c r="AW17" s="609"/>
      <c r="AX17" s="609"/>
      <c r="AY17" s="531" t="s">
        <v>139</v>
      </c>
      <c r="AZ17" s="532"/>
      <c r="BA17" s="532"/>
      <c r="BB17" s="532"/>
      <c r="BC17" s="532"/>
      <c r="BD17" s="532"/>
      <c r="BE17" s="532"/>
      <c r="BF17" s="532"/>
      <c r="BG17" s="532"/>
      <c r="BH17" s="532"/>
      <c r="BI17" s="532"/>
      <c r="BJ17" s="532"/>
      <c r="BK17" s="532"/>
      <c r="BL17" s="532"/>
      <c r="BM17" s="533"/>
      <c r="BN17" s="551">
        <v>21711287</v>
      </c>
      <c r="BO17" s="552"/>
      <c r="BP17" s="552"/>
      <c r="BQ17" s="552"/>
      <c r="BR17" s="552"/>
      <c r="BS17" s="552"/>
      <c r="BT17" s="552"/>
      <c r="BU17" s="553"/>
      <c r="BV17" s="551">
        <v>20920041</v>
      </c>
      <c r="BW17" s="552"/>
      <c r="BX17" s="552"/>
      <c r="BY17" s="552"/>
      <c r="BZ17" s="552"/>
      <c r="CA17" s="552"/>
      <c r="CB17" s="552"/>
      <c r="CC17" s="553"/>
      <c r="CD17" s="154"/>
      <c r="CE17" s="549"/>
      <c r="CF17" s="549"/>
      <c r="CG17" s="549"/>
      <c r="CH17" s="549"/>
      <c r="CI17" s="549"/>
      <c r="CJ17" s="549"/>
      <c r="CK17" s="549"/>
      <c r="CL17" s="549"/>
      <c r="CM17" s="549"/>
      <c r="CN17" s="549"/>
      <c r="CO17" s="549"/>
      <c r="CP17" s="549"/>
      <c r="CQ17" s="549"/>
      <c r="CR17" s="549"/>
      <c r="CS17" s="550"/>
      <c r="CT17" s="521"/>
      <c r="CU17" s="522"/>
      <c r="CV17" s="522"/>
      <c r="CW17" s="522"/>
      <c r="CX17" s="522"/>
      <c r="CY17" s="522"/>
      <c r="CZ17" s="522"/>
      <c r="DA17" s="523"/>
      <c r="DB17" s="521"/>
      <c r="DC17" s="522"/>
      <c r="DD17" s="522"/>
      <c r="DE17" s="522"/>
      <c r="DF17" s="522"/>
      <c r="DG17" s="522"/>
      <c r="DH17" s="522"/>
      <c r="DI17" s="523"/>
      <c r="DJ17" s="139"/>
      <c r="DK17" s="139"/>
      <c r="DL17" s="139"/>
      <c r="DM17" s="139"/>
      <c r="DN17" s="139"/>
      <c r="DO17" s="139"/>
    </row>
    <row r="18" spans="1:119" ht="18.75" customHeight="1" thickBot="1">
      <c r="A18" s="140"/>
      <c r="B18" s="613" t="s">
        <v>140</v>
      </c>
      <c r="C18" s="614"/>
      <c r="D18" s="614"/>
      <c r="E18" s="615"/>
      <c r="F18" s="615"/>
      <c r="G18" s="615"/>
      <c r="H18" s="615"/>
      <c r="I18" s="615"/>
      <c r="J18" s="615"/>
      <c r="K18" s="615"/>
      <c r="L18" s="616">
        <v>138.37</v>
      </c>
      <c r="M18" s="616"/>
      <c r="N18" s="616"/>
      <c r="O18" s="616"/>
      <c r="P18" s="616"/>
      <c r="Q18" s="616"/>
      <c r="R18" s="617"/>
      <c r="S18" s="617"/>
      <c r="T18" s="617"/>
      <c r="U18" s="617"/>
      <c r="V18" s="618"/>
      <c r="W18" s="632"/>
      <c r="X18" s="633"/>
      <c r="Y18" s="633"/>
      <c r="Z18" s="633"/>
      <c r="AA18" s="633"/>
      <c r="AB18" s="641"/>
      <c r="AC18" s="515">
        <v>61.2</v>
      </c>
      <c r="AD18" s="516"/>
      <c r="AE18" s="516"/>
      <c r="AF18" s="516"/>
      <c r="AG18" s="619"/>
      <c r="AH18" s="515">
        <v>58.9</v>
      </c>
      <c r="AI18" s="516"/>
      <c r="AJ18" s="516"/>
      <c r="AK18" s="516"/>
      <c r="AL18" s="517"/>
      <c r="AM18" s="620"/>
      <c r="AN18" s="525"/>
      <c r="AO18" s="525"/>
      <c r="AP18" s="525"/>
      <c r="AQ18" s="525"/>
      <c r="AR18" s="525"/>
      <c r="AS18" s="525"/>
      <c r="AT18" s="526"/>
      <c r="AU18" s="608"/>
      <c r="AV18" s="609"/>
      <c r="AW18" s="609"/>
      <c r="AX18" s="609"/>
      <c r="AY18" s="531" t="s">
        <v>141</v>
      </c>
      <c r="AZ18" s="532"/>
      <c r="BA18" s="532"/>
      <c r="BB18" s="532"/>
      <c r="BC18" s="532"/>
      <c r="BD18" s="532"/>
      <c r="BE18" s="532"/>
      <c r="BF18" s="532"/>
      <c r="BG18" s="532"/>
      <c r="BH18" s="532"/>
      <c r="BI18" s="532"/>
      <c r="BJ18" s="532"/>
      <c r="BK18" s="532"/>
      <c r="BL18" s="532"/>
      <c r="BM18" s="533"/>
      <c r="BN18" s="551">
        <v>24747671</v>
      </c>
      <c r="BO18" s="552"/>
      <c r="BP18" s="552"/>
      <c r="BQ18" s="552"/>
      <c r="BR18" s="552"/>
      <c r="BS18" s="552"/>
      <c r="BT18" s="552"/>
      <c r="BU18" s="553"/>
      <c r="BV18" s="551">
        <v>25140465</v>
      </c>
      <c r="BW18" s="552"/>
      <c r="BX18" s="552"/>
      <c r="BY18" s="552"/>
      <c r="BZ18" s="552"/>
      <c r="CA18" s="552"/>
      <c r="CB18" s="552"/>
      <c r="CC18" s="553"/>
      <c r="CD18" s="154"/>
      <c r="CE18" s="549"/>
      <c r="CF18" s="549"/>
      <c r="CG18" s="549"/>
      <c r="CH18" s="549"/>
      <c r="CI18" s="549"/>
      <c r="CJ18" s="549"/>
      <c r="CK18" s="549"/>
      <c r="CL18" s="549"/>
      <c r="CM18" s="549"/>
      <c r="CN18" s="549"/>
      <c r="CO18" s="549"/>
      <c r="CP18" s="549"/>
      <c r="CQ18" s="549"/>
      <c r="CR18" s="549"/>
      <c r="CS18" s="550"/>
      <c r="CT18" s="521"/>
      <c r="CU18" s="522"/>
      <c r="CV18" s="522"/>
      <c r="CW18" s="522"/>
      <c r="CX18" s="522"/>
      <c r="CY18" s="522"/>
      <c r="CZ18" s="522"/>
      <c r="DA18" s="523"/>
      <c r="DB18" s="521"/>
      <c r="DC18" s="522"/>
      <c r="DD18" s="522"/>
      <c r="DE18" s="522"/>
      <c r="DF18" s="522"/>
      <c r="DG18" s="522"/>
      <c r="DH18" s="522"/>
      <c r="DI18" s="523"/>
      <c r="DJ18" s="139"/>
      <c r="DK18" s="139"/>
      <c r="DL18" s="139"/>
      <c r="DM18" s="139"/>
      <c r="DN18" s="139"/>
      <c r="DO18" s="139"/>
    </row>
    <row r="19" spans="1:119" ht="18.75" customHeight="1" thickBot="1">
      <c r="A19" s="140"/>
      <c r="B19" s="613" t="s">
        <v>142</v>
      </c>
      <c r="C19" s="614"/>
      <c r="D19" s="614"/>
      <c r="E19" s="615"/>
      <c r="F19" s="615"/>
      <c r="G19" s="615"/>
      <c r="H19" s="615"/>
      <c r="I19" s="615"/>
      <c r="J19" s="615"/>
      <c r="K19" s="615"/>
      <c r="L19" s="621">
        <v>1039</v>
      </c>
      <c r="M19" s="621"/>
      <c r="N19" s="621"/>
      <c r="O19" s="621"/>
      <c r="P19" s="621"/>
      <c r="Q19" s="621"/>
      <c r="R19" s="622"/>
      <c r="S19" s="622"/>
      <c r="T19" s="622"/>
      <c r="U19" s="622"/>
      <c r="V19" s="623"/>
      <c r="W19" s="630"/>
      <c r="X19" s="631"/>
      <c r="Y19" s="631"/>
      <c r="Z19" s="631"/>
      <c r="AA19" s="631"/>
      <c r="AB19" s="631"/>
      <c r="AC19" s="547"/>
      <c r="AD19" s="547"/>
      <c r="AE19" s="547"/>
      <c r="AF19" s="547"/>
      <c r="AG19" s="547"/>
      <c r="AH19" s="547"/>
      <c r="AI19" s="547"/>
      <c r="AJ19" s="547"/>
      <c r="AK19" s="547"/>
      <c r="AL19" s="548"/>
      <c r="AM19" s="620"/>
      <c r="AN19" s="525"/>
      <c r="AO19" s="525"/>
      <c r="AP19" s="525"/>
      <c r="AQ19" s="525"/>
      <c r="AR19" s="525"/>
      <c r="AS19" s="525"/>
      <c r="AT19" s="526"/>
      <c r="AU19" s="608"/>
      <c r="AV19" s="609"/>
      <c r="AW19" s="609"/>
      <c r="AX19" s="609"/>
      <c r="AY19" s="531" t="s">
        <v>143</v>
      </c>
      <c r="AZ19" s="532"/>
      <c r="BA19" s="532"/>
      <c r="BB19" s="532"/>
      <c r="BC19" s="532"/>
      <c r="BD19" s="532"/>
      <c r="BE19" s="532"/>
      <c r="BF19" s="532"/>
      <c r="BG19" s="532"/>
      <c r="BH19" s="532"/>
      <c r="BI19" s="532"/>
      <c r="BJ19" s="532"/>
      <c r="BK19" s="532"/>
      <c r="BL19" s="532"/>
      <c r="BM19" s="533"/>
      <c r="BN19" s="551">
        <v>36425998</v>
      </c>
      <c r="BO19" s="552"/>
      <c r="BP19" s="552"/>
      <c r="BQ19" s="552"/>
      <c r="BR19" s="552"/>
      <c r="BS19" s="552"/>
      <c r="BT19" s="552"/>
      <c r="BU19" s="553"/>
      <c r="BV19" s="551">
        <v>37920681</v>
      </c>
      <c r="BW19" s="552"/>
      <c r="BX19" s="552"/>
      <c r="BY19" s="552"/>
      <c r="BZ19" s="552"/>
      <c r="CA19" s="552"/>
      <c r="CB19" s="552"/>
      <c r="CC19" s="553"/>
      <c r="CD19" s="154"/>
      <c r="CE19" s="549"/>
      <c r="CF19" s="549"/>
      <c r="CG19" s="549"/>
      <c r="CH19" s="549"/>
      <c r="CI19" s="549"/>
      <c r="CJ19" s="549"/>
      <c r="CK19" s="549"/>
      <c r="CL19" s="549"/>
      <c r="CM19" s="549"/>
      <c r="CN19" s="549"/>
      <c r="CO19" s="549"/>
      <c r="CP19" s="549"/>
      <c r="CQ19" s="549"/>
      <c r="CR19" s="549"/>
      <c r="CS19" s="550"/>
      <c r="CT19" s="521"/>
      <c r="CU19" s="522"/>
      <c r="CV19" s="522"/>
      <c r="CW19" s="522"/>
      <c r="CX19" s="522"/>
      <c r="CY19" s="522"/>
      <c r="CZ19" s="522"/>
      <c r="DA19" s="523"/>
      <c r="DB19" s="521"/>
      <c r="DC19" s="522"/>
      <c r="DD19" s="522"/>
      <c r="DE19" s="522"/>
      <c r="DF19" s="522"/>
      <c r="DG19" s="522"/>
      <c r="DH19" s="522"/>
      <c r="DI19" s="523"/>
      <c r="DJ19" s="139"/>
      <c r="DK19" s="139"/>
      <c r="DL19" s="139"/>
      <c r="DM19" s="139"/>
      <c r="DN19" s="139"/>
      <c r="DO19" s="139"/>
    </row>
    <row r="20" spans="1:119" ht="18.75" customHeight="1" thickBot="1">
      <c r="A20" s="140"/>
      <c r="B20" s="613" t="s">
        <v>144</v>
      </c>
      <c r="C20" s="614"/>
      <c r="D20" s="614"/>
      <c r="E20" s="615"/>
      <c r="F20" s="615"/>
      <c r="G20" s="615"/>
      <c r="H20" s="615"/>
      <c r="I20" s="615"/>
      <c r="J20" s="615"/>
      <c r="K20" s="615"/>
      <c r="L20" s="621">
        <v>53384</v>
      </c>
      <c r="M20" s="621"/>
      <c r="N20" s="621"/>
      <c r="O20" s="621"/>
      <c r="P20" s="621"/>
      <c r="Q20" s="621"/>
      <c r="R20" s="622"/>
      <c r="S20" s="622"/>
      <c r="T20" s="622"/>
      <c r="U20" s="622"/>
      <c r="V20" s="623"/>
      <c r="W20" s="632"/>
      <c r="X20" s="633"/>
      <c r="Y20" s="633"/>
      <c r="Z20" s="633"/>
      <c r="AA20" s="633"/>
      <c r="AB20" s="633"/>
      <c r="AC20" s="624"/>
      <c r="AD20" s="624"/>
      <c r="AE20" s="624"/>
      <c r="AF20" s="624"/>
      <c r="AG20" s="624"/>
      <c r="AH20" s="624"/>
      <c r="AI20" s="624"/>
      <c r="AJ20" s="624"/>
      <c r="AK20" s="624"/>
      <c r="AL20" s="625"/>
      <c r="AM20" s="626"/>
      <c r="AN20" s="598"/>
      <c r="AO20" s="598"/>
      <c r="AP20" s="598"/>
      <c r="AQ20" s="598"/>
      <c r="AR20" s="598"/>
      <c r="AS20" s="598"/>
      <c r="AT20" s="599"/>
      <c r="AU20" s="627"/>
      <c r="AV20" s="628"/>
      <c r="AW20" s="628"/>
      <c r="AX20" s="629"/>
      <c r="AY20" s="531"/>
      <c r="AZ20" s="532"/>
      <c r="BA20" s="532"/>
      <c r="BB20" s="532"/>
      <c r="BC20" s="532"/>
      <c r="BD20" s="532"/>
      <c r="BE20" s="532"/>
      <c r="BF20" s="532"/>
      <c r="BG20" s="532"/>
      <c r="BH20" s="532"/>
      <c r="BI20" s="532"/>
      <c r="BJ20" s="532"/>
      <c r="BK20" s="532"/>
      <c r="BL20" s="532"/>
      <c r="BM20" s="533"/>
      <c r="BN20" s="551"/>
      <c r="BO20" s="552"/>
      <c r="BP20" s="552"/>
      <c r="BQ20" s="552"/>
      <c r="BR20" s="552"/>
      <c r="BS20" s="552"/>
      <c r="BT20" s="552"/>
      <c r="BU20" s="553"/>
      <c r="BV20" s="551"/>
      <c r="BW20" s="552"/>
      <c r="BX20" s="552"/>
      <c r="BY20" s="552"/>
      <c r="BZ20" s="552"/>
      <c r="CA20" s="552"/>
      <c r="CB20" s="552"/>
      <c r="CC20" s="553"/>
      <c r="CD20" s="154"/>
      <c r="CE20" s="549"/>
      <c r="CF20" s="549"/>
      <c r="CG20" s="549"/>
      <c r="CH20" s="549"/>
      <c r="CI20" s="549"/>
      <c r="CJ20" s="549"/>
      <c r="CK20" s="549"/>
      <c r="CL20" s="549"/>
      <c r="CM20" s="549"/>
      <c r="CN20" s="549"/>
      <c r="CO20" s="549"/>
      <c r="CP20" s="549"/>
      <c r="CQ20" s="549"/>
      <c r="CR20" s="549"/>
      <c r="CS20" s="550"/>
      <c r="CT20" s="521"/>
      <c r="CU20" s="522"/>
      <c r="CV20" s="522"/>
      <c r="CW20" s="522"/>
      <c r="CX20" s="522"/>
      <c r="CY20" s="522"/>
      <c r="CZ20" s="522"/>
      <c r="DA20" s="523"/>
      <c r="DB20" s="521"/>
      <c r="DC20" s="522"/>
      <c r="DD20" s="522"/>
      <c r="DE20" s="522"/>
      <c r="DF20" s="522"/>
      <c r="DG20" s="522"/>
      <c r="DH20" s="522"/>
      <c r="DI20" s="523"/>
      <c r="DJ20" s="139"/>
      <c r="DK20" s="139"/>
      <c r="DL20" s="139"/>
      <c r="DM20" s="139"/>
      <c r="DN20" s="139"/>
      <c r="DO20" s="139"/>
    </row>
    <row r="21" spans="1:119" ht="18.75" customHeight="1">
      <c r="A21" s="140"/>
      <c r="B21" s="610" t="s">
        <v>145</v>
      </c>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2"/>
      <c r="AY21" s="531"/>
      <c r="AZ21" s="532"/>
      <c r="BA21" s="532"/>
      <c r="BB21" s="532"/>
      <c r="BC21" s="532"/>
      <c r="BD21" s="532"/>
      <c r="BE21" s="532"/>
      <c r="BF21" s="532"/>
      <c r="BG21" s="532"/>
      <c r="BH21" s="532"/>
      <c r="BI21" s="532"/>
      <c r="BJ21" s="532"/>
      <c r="BK21" s="532"/>
      <c r="BL21" s="532"/>
      <c r="BM21" s="533"/>
      <c r="BN21" s="551"/>
      <c r="BO21" s="552"/>
      <c r="BP21" s="552"/>
      <c r="BQ21" s="552"/>
      <c r="BR21" s="552"/>
      <c r="BS21" s="552"/>
      <c r="BT21" s="552"/>
      <c r="BU21" s="553"/>
      <c r="BV21" s="551"/>
      <c r="BW21" s="552"/>
      <c r="BX21" s="552"/>
      <c r="BY21" s="552"/>
      <c r="BZ21" s="552"/>
      <c r="CA21" s="552"/>
      <c r="CB21" s="552"/>
      <c r="CC21" s="553"/>
      <c r="CD21" s="154"/>
      <c r="CE21" s="549"/>
      <c r="CF21" s="549"/>
      <c r="CG21" s="549"/>
      <c r="CH21" s="549"/>
      <c r="CI21" s="549"/>
      <c r="CJ21" s="549"/>
      <c r="CK21" s="549"/>
      <c r="CL21" s="549"/>
      <c r="CM21" s="549"/>
      <c r="CN21" s="549"/>
      <c r="CO21" s="549"/>
      <c r="CP21" s="549"/>
      <c r="CQ21" s="549"/>
      <c r="CR21" s="549"/>
      <c r="CS21" s="550"/>
      <c r="CT21" s="521"/>
      <c r="CU21" s="522"/>
      <c r="CV21" s="522"/>
      <c r="CW21" s="522"/>
      <c r="CX21" s="522"/>
      <c r="CY21" s="522"/>
      <c r="CZ21" s="522"/>
      <c r="DA21" s="523"/>
      <c r="DB21" s="521"/>
      <c r="DC21" s="522"/>
      <c r="DD21" s="522"/>
      <c r="DE21" s="522"/>
      <c r="DF21" s="522"/>
      <c r="DG21" s="522"/>
      <c r="DH21" s="522"/>
      <c r="DI21" s="523"/>
      <c r="DJ21" s="139"/>
      <c r="DK21" s="139"/>
      <c r="DL21" s="139"/>
      <c r="DM21" s="139"/>
      <c r="DN21" s="139"/>
      <c r="DO21" s="139"/>
    </row>
    <row r="22" spans="1:119" ht="18.75" customHeight="1" thickBot="1">
      <c r="A22" s="140"/>
      <c r="B22" s="580" t="s">
        <v>146</v>
      </c>
      <c r="C22" s="581"/>
      <c r="D22" s="582"/>
      <c r="E22" s="589" t="s">
        <v>1</v>
      </c>
      <c r="F22" s="564"/>
      <c r="G22" s="564"/>
      <c r="H22" s="564"/>
      <c r="I22" s="564"/>
      <c r="J22" s="564"/>
      <c r="K22" s="565"/>
      <c r="L22" s="589" t="s">
        <v>147</v>
      </c>
      <c r="M22" s="564"/>
      <c r="N22" s="564"/>
      <c r="O22" s="564"/>
      <c r="P22" s="565"/>
      <c r="Q22" s="574" t="s">
        <v>148</v>
      </c>
      <c r="R22" s="575"/>
      <c r="S22" s="575"/>
      <c r="T22" s="575"/>
      <c r="U22" s="575"/>
      <c r="V22" s="590"/>
      <c r="W22" s="592" t="s">
        <v>149</v>
      </c>
      <c r="X22" s="581"/>
      <c r="Y22" s="582"/>
      <c r="Z22" s="589" t="s">
        <v>1</v>
      </c>
      <c r="AA22" s="564"/>
      <c r="AB22" s="564"/>
      <c r="AC22" s="564"/>
      <c r="AD22" s="564"/>
      <c r="AE22" s="564"/>
      <c r="AF22" s="564"/>
      <c r="AG22" s="565"/>
      <c r="AH22" s="563" t="s">
        <v>150</v>
      </c>
      <c r="AI22" s="564"/>
      <c r="AJ22" s="564"/>
      <c r="AK22" s="564"/>
      <c r="AL22" s="565"/>
      <c r="AM22" s="563" t="s">
        <v>151</v>
      </c>
      <c r="AN22" s="569"/>
      <c r="AO22" s="569"/>
      <c r="AP22" s="569"/>
      <c r="AQ22" s="569"/>
      <c r="AR22" s="570"/>
      <c r="AS22" s="574" t="s">
        <v>148</v>
      </c>
      <c r="AT22" s="575"/>
      <c r="AU22" s="575"/>
      <c r="AV22" s="575"/>
      <c r="AW22" s="575"/>
      <c r="AX22" s="576"/>
      <c r="AY22" s="518"/>
      <c r="AZ22" s="519"/>
      <c r="BA22" s="519"/>
      <c r="BB22" s="519"/>
      <c r="BC22" s="519"/>
      <c r="BD22" s="519"/>
      <c r="BE22" s="519"/>
      <c r="BF22" s="519"/>
      <c r="BG22" s="519"/>
      <c r="BH22" s="519"/>
      <c r="BI22" s="519"/>
      <c r="BJ22" s="519"/>
      <c r="BK22" s="519"/>
      <c r="BL22" s="519"/>
      <c r="BM22" s="520"/>
      <c r="BN22" s="554"/>
      <c r="BO22" s="555"/>
      <c r="BP22" s="555"/>
      <c r="BQ22" s="555"/>
      <c r="BR22" s="555"/>
      <c r="BS22" s="555"/>
      <c r="BT22" s="555"/>
      <c r="BU22" s="556"/>
      <c r="BV22" s="554"/>
      <c r="BW22" s="555"/>
      <c r="BX22" s="555"/>
      <c r="BY22" s="555"/>
      <c r="BZ22" s="555"/>
      <c r="CA22" s="555"/>
      <c r="CB22" s="555"/>
      <c r="CC22" s="556"/>
      <c r="CD22" s="154"/>
      <c r="CE22" s="549"/>
      <c r="CF22" s="549"/>
      <c r="CG22" s="549"/>
      <c r="CH22" s="549"/>
      <c r="CI22" s="549"/>
      <c r="CJ22" s="549"/>
      <c r="CK22" s="549"/>
      <c r="CL22" s="549"/>
      <c r="CM22" s="549"/>
      <c r="CN22" s="549"/>
      <c r="CO22" s="549"/>
      <c r="CP22" s="549"/>
      <c r="CQ22" s="549"/>
      <c r="CR22" s="549"/>
      <c r="CS22" s="550"/>
      <c r="CT22" s="521"/>
      <c r="CU22" s="522"/>
      <c r="CV22" s="522"/>
      <c r="CW22" s="522"/>
      <c r="CX22" s="522"/>
      <c r="CY22" s="522"/>
      <c r="CZ22" s="522"/>
      <c r="DA22" s="523"/>
      <c r="DB22" s="521"/>
      <c r="DC22" s="522"/>
      <c r="DD22" s="522"/>
      <c r="DE22" s="522"/>
      <c r="DF22" s="522"/>
      <c r="DG22" s="522"/>
      <c r="DH22" s="522"/>
      <c r="DI22" s="523"/>
      <c r="DJ22" s="139"/>
      <c r="DK22" s="139"/>
      <c r="DL22" s="139"/>
      <c r="DM22" s="139"/>
      <c r="DN22" s="139"/>
      <c r="DO22" s="139"/>
    </row>
    <row r="23" spans="1:119" ht="18.75" customHeight="1">
      <c r="A23" s="140"/>
      <c r="B23" s="583"/>
      <c r="C23" s="584"/>
      <c r="D23" s="585"/>
      <c r="E23" s="566"/>
      <c r="F23" s="567"/>
      <c r="G23" s="567"/>
      <c r="H23" s="567"/>
      <c r="I23" s="567"/>
      <c r="J23" s="567"/>
      <c r="K23" s="568"/>
      <c r="L23" s="566"/>
      <c r="M23" s="567"/>
      <c r="N23" s="567"/>
      <c r="O23" s="567"/>
      <c r="P23" s="568"/>
      <c r="Q23" s="577"/>
      <c r="R23" s="578"/>
      <c r="S23" s="578"/>
      <c r="T23" s="578"/>
      <c r="U23" s="578"/>
      <c r="V23" s="591"/>
      <c r="W23" s="593"/>
      <c r="X23" s="584"/>
      <c r="Y23" s="585"/>
      <c r="Z23" s="566"/>
      <c r="AA23" s="567"/>
      <c r="AB23" s="567"/>
      <c r="AC23" s="567"/>
      <c r="AD23" s="567"/>
      <c r="AE23" s="567"/>
      <c r="AF23" s="567"/>
      <c r="AG23" s="568"/>
      <c r="AH23" s="566"/>
      <c r="AI23" s="567"/>
      <c r="AJ23" s="567"/>
      <c r="AK23" s="567"/>
      <c r="AL23" s="568"/>
      <c r="AM23" s="571"/>
      <c r="AN23" s="572"/>
      <c r="AO23" s="572"/>
      <c r="AP23" s="572"/>
      <c r="AQ23" s="572"/>
      <c r="AR23" s="573"/>
      <c r="AS23" s="577"/>
      <c r="AT23" s="578"/>
      <c r="AU23" s="578"/>
      <c r="AV23" s="578"/>
      <c r="AW23" s="578"/>
      <c r="AX23" s="579"/>
      <c r="AY23" s="543" t="s">
        <v>152</v>
      </c>
      <c r="AZ23" s="544"/>
      <c r="BA23" s="544"/>
      <c r="BB23" s="544"/>
      <c r="BC23" s="544"/>
      <c r="BD23" s="544"/>
      <c r="BE23" s="544"/>
      <c r="BF23" s="544"/>
      <c r="BG23" s="544"/>
      <c r="BH23" s="544"/>
      <c r="BI23" s="544"/>
      <c r="BJ23" s="544"/>
      <c r="BK23" s="544"/>
      <c r="BL23" s="544"/>
      <c r="BM23" s="545"/>
      <c r="BN23" s="551">
        <v>35508985</v>
      </c>
      <c r="BO23" s="552"/>
      <c r="BP23" s="552"/>
      <c r="BQ23" s="552"/>
      <c r="BR23" s="552"/>
      <c r="BS23" s="552"/>
      <c r="BT23" s="552"/>
      <c r="BU23" s="553"/>
      <c r="BV23" s="551">
        <v>36176236</v>
      </c>
      <c r="BW23" s="552"/>
      <c r="BX23" s="552"/>
      <c r="BY23" s="552"/>
      <c r="BZ23" s="552"/>
      <c r="CA23" s="552"/>
      <c r="CB23" s="552"/>
      <c r="CC23" s="553"/>
      <c r="CD23" s="154"/>
      <c r="CE23" s="549"/>
      <c r="CF23" s="549"/>
      <c r="CG23" s="549"/>
      <c r="CH23" s="549"/>
      <c r="CI23" s="549"/>
      <c r="CJ23" s="549"/>
      <c r="CK23" s="549"/>
      <c r="CL23" s="549"/>
      <c r="CM23" s="549"/>
      <c r="CN23" s="549"/>
      <c r="CO23" s="549"/>
      <c r="CP23" s="549"/>
      <c r="CQ23" s="549"/>
      <c r="CR23" s="549"/>
      <c r="CS23" s="550"/>
      <c r="CT23" s="521"/>
      <c r="CU23" s="522"/>
      <c r="CV23" s="522"/>
      <c r="CW23" s="522"/>
      <c r="CX23" s="522"/>
      <c r="CY23" s="522"/>
      <c r="CZ23" s="522"/>
      <c r="DA23" s="523"/>
      <c r="DB23" s="521"/>
      <c r="DC23" s="522"/>
      <c r="DD23" s="522"/>
      <c r="DE23" s="522"/>
      <c r="DF23" s="522"/>
      <c r="DG23" s="522"/>
      <c r="DH23" s="522"/>
      <c r="DI23" s="523"/>
      <c r="DJ23" s="139"/>
      <c r="DK23" s="139"/>
      <c r="DL23" s="139"/>
      <c r="DM23" s="139"/>
      <c r="DN23" s="139"/>
      <c r="DO23" s="139"/>
    </row>
    <row r="24" spans="1:119" ht="18.75" customHeight="1" thickBot="1">
      <c r="A24" s="140"/>
      <c r="B24" s="583"/>
      <c r="C24" s="584"/>
      <c r="D24" s="585"/>
      <c r="E24" s="524" t="s">
        <v>153</v>
      </c>
      <c r="F24" s="525"/>
      <c r="G24" s="525"/>
      <c r="H24" s="525"/>
      <c r="I24" s="525"/>
      <c r="J24" s="525"/>
      <c r="K24" s="526"/>
      <c r="L24" s="527">
        <v>1</v>
      </c>
      <c r="M24" s="528"/>
      <c r="N24" s="528"/>
      <c r="O24" s="528"/>
      <c r="P24" s="529"/>
      <c r="Q24" s="527">
        <v>9100</v>
      </c>
      <c r="R24" s="528"/>
      <c r="S24" s="528"/>
      <c r="T24" s="528"/>
      <c r="U24" s="528"/>
      <c r="V24" s="529"/>
      <c r="W24" s="593"/>
      <c r="X24" s="584"/>
      <c r="Y24" s="585"/>
      <c r="Z24" s="524" t="s">
        <v>154</v>
      </c>
      <c r="AA24" s="525"/>
      <c r="AB24" s="525"/>
      <c r="AC24" s="525"/>
      <c r="AD24" s="525"/>
      <c r="AE24" s="525"/>
      <c r="AF24" s="525"/>
      <c r="AG24" s="526"/>
      <c r="AH24" s="527">
        <v>931</v>
      </c>
      <c r="AI24" s="528"/>
      <c r="AJ24" s="528"/>
      <c r="AK24" s="528"/>
      <c r="AL24" s="529"/>
      <c r="AM24" s="527">
        <v>2858170</v>
      </c>
      <c r="AN24" s="528"/>
      <c r="AO24" s="528"/>
      <c r="AP24" s="528"/>
      <c r="AQ24" s="528"/>
      <c r="AR24" s="529"/>
      <c r="AS24" s="527">
        <v>3070</v>
      </c>
      <c r="AT24" s="528"/>
      <c r="AU24" s="528"/>
      <c r="AV24" s="528"/>
      <c r="AW24" s="528"/>
      <c r="AX24" s="530"/>
      <c r="AY24" s="518" t="s">
        <v>155</v>
      </c>
      <c r="AZ24" s="519"/>
      <c r="BA24" s="519"/>
      <c r="BB24" s="519"/>
      <c r="BC24" s="519"/>
      <c r="BD24" s="519"/>
      <c r="BE24" s="519"/>
      <c r="BF24" s="519"/>
      <c r="BG24" s="519"/>
      <c r="BH24" s="519"/>
      <c r="BI24" s="519"/>
      <c r="BJ24" s="519"/>
      <c r="BK24" s="519"/>
      <c r="BL24" s="519"/>
      <c r="BM24" s="520"/>
      <c r="BN24" s="551">
        <v>28864664</v>
      </c>
      <c r="BO24" s="552"/>
      <c r="BP24" s="552"/>
      <c r="BQ24" s="552"/>
      <c r="BR24" s="552"/>
      <c r="BS24" s="552"/>
      <c r="BT24" s="552"/>
      <c r="BU24" s="553"/>
      <c r="BV24" s="551">
        <v>28748855</v>
      </c>
      <c r="BW24" s="552"/>
      <c r="BX24" s="552"/>
      <c r="BY24" s="552"/>
      <c r="BZ24" s="552"/>
      <c r="CA24" s="552"/>
      <c r="CB24" s="552"/>
      <c r="CC24" s="553"/>
      <c r="CD24" s="154"/>
      <c r="CE24" s="549"/>
      <c r="CF24" s="549"/>
      <c r="CG24" s="549"/>
      <c r="CH24" s="549"/>
      <c r="CI24" s="549"/>
      <c r="CJ24" s="549"/>
      <c r="CK24" s="549"/>
      <c r="CL24" s="549"/>
      <c r="CM24" s="549"/>
      <c r="CN24" s="549"/>
      <c r="CO24" s="549"/>
      <c r="CP24" s="549"/>
      <c r="CQ24" s="549"/>
      <c r="CR24" s="549"/>
      <c r="CS24" s="550"/>
      <c r="CT24" s="521"/>
      <c r="CU24" s="522"/>
      <c r="CV24" s="522"/>
      <c r="CW24" s="522"/>
      <c r="CX24" s="522"/>
      <c r="CY24" s="522"/>
      <c r="CZ24" s="522"/>
      <c r="DA24" s="523"/>
      <c r="DB24" s="521"/>
      <c r="DC24" s="522"/>
      <c r="DD24" s="522"/>
      <c r="DE24" s="522"/>
      <c r="DF24" s="522"/>
      <c r="DG24" s="522"/>
      <c r="DH24" s="522"/>
      <c r="DI24" s="523"/>
      <c r="DJ24" s="139"/>
      <c r="DK24" s="139"/>
      <c r="DL24" s="139"/>
      <c r="DM24" s="139"/>
      <c r="DN24" s="139"/>
      <c r="DO24" s="139"/>
    </row>
    <row r="25" spans="1:119" s="139" customFormat="1" ht="18.75" customHeight="1">
      <c r="A25" s="140"/>
      <c r="B25" s="583"/>
      <c r="C25" s="584"/>
      <c r="D25" s="585"/>
      <c r="E25" s="524" t="s">
        <v>156</v>
      </c>
      <c r="F25" s="525"/>
      <c r="G25" s="525"/>
      <c r="H25" s="525"/>
      <c r="I25" s="525"/>
      <c r="J25" s="525"/>
      <c r="K25" s="526"/>
      <c r="L25" s="527">
        <v>1</v>
      </c>
      <c r="M25" s="528"/>
      <c r="N25" s="528"/>
      <c r="O25" s="528"/>
      <c r="P25" s="529"/>
      <c r="Q25" s="527">
        <v>7550</v>
      </c>
      <c r="R25" s="528"/>
      <c r="S25" s="528"/>
      <c r="T25" s="528"/>
      <c r="U25" s="528"/>
      <c r="V25" s="529"/>
      <c r="W25" s="593"/>
      <c r="X25" s="584"/>
      <c r="Y25" s="585"/>
      <c r="Z25" s="524" t="s">
        <v>157</v>
      </c>
      <c r="AA25" s="525"/>
      <c r="AB25" s="525"/>
      <c r="AC25" s="525"/>
      <c r="AD25" s="525"/>
      <c r="AE25" s="525"/>
      <c r="AF25" s="525"/>
      <c r="AG25" s="526"/>
      <c r="AH25" s="527">
        <v>219</v>
      </c>
      <c r="AI25" s="528"/>
      <c r="AJ25" s="528"/>
      <c r="AK25" s="528"/>
      <c r="AL25" s="529"/>
      <c r="AM25" s="527">
        <v>641232</v>
      </c>
      <c r="AN25" s="528"/>
      <c r="AO25" s="528"/>
      <c r="AP25" s="528"/>
      <c r="AQ25" s="528"/>
      <c r="AR25" s="529"/>
      <c r="AS25" s="527">
        <v>2928</v>
      </c>
      <c r="AT25" s="528"/>
      <c r="AU25" s="528"/>
      <c r="AV25" s="528"/>
      <c r="AW25" s="528"/>
      <c r="AX25" s="530"/>
      <c r="AY25" s="543" t="s">
        <v>158</v>
      </c>
      <c r="AZ25" s="544"/>
      <c r="BA25" s="544"/>
      <c r="BB25" s="544"/>
      <c r="BC25" s="544"/>
      <c r="BD25" s="544"/>
      <c r="BE25" s="544"/>
      <c r="BF25" s="544"/>
      <c r="BG25" s="544"/>
      <c r="BH25" s="544"/>
      <c r="BI25" s="544"/>
      <c r="BJ25" s="544"/>
      <c r="BK25" s="544"/>
      <c r="BL25" s="544"/>
      <c r="BM25" s="545"/>
      <c r="BN25" s="546">
        <v>15025850</v>
      </c>
      <c r="BO25" s="547"/>
      <c r="BP25" s="547"/>
      <c r="BQ25" s="547"/>
      <c r="BR25" s="547"/>
      <c r="BS25" s="547"/>
      <c r="BT25" s="547"/>
      <c r="BU25" s="548"/>
      <c r="BV25" s="546">
        <v>12321332</v>
      </c>
      <c r="BW25" s="547"/>
      <c r="BX25" s="547"/>
      <c r="BY25" s="547"/>
      <c r="BZ25" s="547"/>
      <c r="CA25" s="547"/>
      <c r="CB25" s="547"/>
      <c r="CC25" s="548"/>
      <c r="CD25" s="154"/>
      <c r="CE25" s="549"/>
      <c r="CF25" s="549"/>
      <c r="CG25" s="549"/>
      <c r="CH25" s="549"/>
      <c r="CI25" s="549"/>
      <c r="CJ25" s="549"/>
      <c r="CK25" s="549"/>
      <c r="CL25" s="549"/>
      <c r="CM25" s="549"/>
      <c r="CN25" s="549"/>
      <c r="CO25" s="549"/>
      <c r="CP25" s="549"/>
      <c r="CQ25" s="549"/>
      <c r="CR25" s="549"/>
      <c r="CS25" s="550"/>
      <c r="CT25" s="521"/>
      <c r="CU25" s="522"/>
      <c r="CV25" s="522"/>
      <c r="CW25" s="522"/>
      <c r="CX25" s="522"/>
      <c r="CY25" s="522"/>
      <c r="CZ25" s="522"/>
      <c r="DA25" s="523"/>
      <c r="DB25" s="521"/>
      <c r="DC25" s="522"/>
      <c r="DD25" s="522"/>
      <c r="DE25" s="522"/>
      <c r="DF25" s="522"/>
      <c r="DG25" s="522"/>
      <c r="DH25" s="522"/>
      <c r="DI25" s="523"/>
    </row>
    <row r="26" spans="1:119" s="139" customFormat="1" ht="18.75" customHeight="1">
      <c r="A26" s="140"/>
      <c r="B26" s="583"/>
      <c r="C26" s="584"/>
      <c r="D26" s="585"/>
      <c r="E26" s="524" t="s">
        <v>159</v>
      </c>
      <c r="F26" s="525"/>
      <c r="G26" s="525"/>
      <c r="H26" s="525"/>
      <c r="I26" s="525"/>
      <c r="J26" s="525"/>
      <c r="K26" s="526"/>
      <c r="L26" s="527">
        <v>1</v>
      </c>
      <c r="M26" s="528"/>
      <c r="N26" s="528"/>
      <c r="O26" s="528"/>
      <c r="P26" s="529"/>
      <c r="Q26" s="527">
        <v>6830</v>
      </c>
      <c r="R26" s="528"/>
      <c r="S26" s="528"/>
      <c r="T26" s="528"/>
      <c r="U26" s="528"/>
      <c r="V26" s="529"/>
      <c r="W26" s="593"/>
      <c r="X26" s="584"/>
      <c r="Y26" s="585"/>
      <c r="Z26" s="524" t="s">
        <v>160</v>
      </c>
      <c r="AA26" s="606"/>
      <c r="AB26" s="606"/>
      <c r="AC26" s="606"/>
      <c r="AD26" s="606"/>
      <c r="AE26" s="606"/>
      <c r="AF26" s="606"/>
      <c r="AG26" s="607"/>
      <c r="AH26" s="527">
        <v>22</v>
      </c>
      <c r="AI26" s="528"/>
      <c r="AJ26" s="528"/>
      <c r="AK26" s="528"/>
      <c r="AL26" s="529"/>
      <c r="AM26" s="527">
        <v>68970</v>
      </c>
      <c r="AN26" s="528"/>
      <c r="AO26" s="528"/>
      <c r="AP26" s="528"/>
      <c r="AQ26" s="528"/>
      <c r="AR26" s="529"/>
      <c r="AS26" s="527">
        <v>3135</v>
      </c>
      <c r="AT26" s="528"/>
      <c r="AU26" s="528"/>
      <c r="AV26" s="528"/>
      <c r="AW26" s="528"/>
      <c r="AX26" s="530"/>
      <c r="AY26" s="560" t="s">
        <v>161</v>
      </c>
      <c r="AZ26" s="561"/>
      <c r="BA26" s="561"/>
      <c r="BB26" s="561"/>
      <c r="BC26" s="561"/>
      <c r="BD26" s="561"/>
      <c r="BE26" s="561"/>
      <c r="BF26" s="561"/>
      <c r="BG26" s="561"/>
      <c r="BH26" s="561"/>
      <c r="BI26" s="561"/>
      <c r="BJ26" s="561"/>
      <c r="BK26" s="561"/>
      <c r="BL26" s="561"/>
      <c r="BM26" s="562"/>
      <c r="BN26" s="551">
        <v>60000</v>
      </c>
      <c r="BO26" s="552"/>
      <c r="BP26" s="552"/>
      <c r="BQ26" s="552"/>
      <c r="BR26" s="552"/>
      <c r="BS26" s="552"/>
      <c r="BT26" s="552"/>
      <c r="BU26" s="553"/>
      <c r="BV26" s="551">
        <v>60000</v>
      </c>
      <c r="BW26" s="552"/>
      <c r="BX26" s="552"/>
      <c r="BY26" s="552"/>
      <c r="BZ26" s="552"/>
      <c r="CA26" s="552"/>
      <c r="CB26" s="552"/>
      <c r="CC26" s="553"/>
      <c r="CD26" s="154"/>
      <c r="CE26" s="549"/>
      <c r="CF26" s="549"/>
      <c r="CG26" s="549"/>
      <c r="CH26" s="549"/>
      <c r="CI26" s="549"/>
      <c r="CJ26" s="549"/>
      <c r="CK26" s="549"/>
      <c r="CL26" s="549"/>
      <c r="CM26" s="549"/>
      <c r="CN26" s="549"/>
      <c r="CO26" s="549"/>
      <c r="CP26" s="549"/>
      <c r="CQ26" s="549"/>
      <c r="CR26" s="549"/>
      <c r="CS26" s="550"/>
      <c r="CT26" s="521"/>
      <c r="CU26" s="522"/>
      <c r="CV26" s="522"/>
      <c r="CW26" s="522"/>
      <c r="CX26" s="522"/>
      <c r="CY26" s="522"/>
      <c r="CZ26" s="522"/>
      <c r="DA26" s="523"/>
      <c r="DB26" s="521"/>
      <c r="DC26" s="522"/>
      <c r="DD26" s="522"/>
      <c r="DE26" s="522"/>
      <c r="DF26" s="522"/>
      <c r="DG26" s="522"/>
      <c r="DH26" s="522"/>
      <c r="DI26" s="523"/>
    </row>
    <row r="27" spans="1:119" ht="18.75" customHeight="1" thickBot="1">
      <c r="A27" s="140"/>
      <c r="B27" s="583"/>
      <c r="C27" s="584"/>
      <c r="D27" s="585"/>
      <c r="E27" s="524" t="s">
        <v>162</v>
      </c>
      <c r="F27" s="525"/>
      <c r="G27" s="525"/>
      <c r="H27" s="525"/>
      <c r="I27" s="525"/>
      <c r="J27" s="525"/>
      <c r="K27" s="526"/>
      <c r="L27" s="527">
        <v>1</v>
      </c>
      <c r="M27" s="528"/>
      <c r="N27" s="528"/>
      <c r="O27" s="528"/>
      <c r="P27" s="529"/>
      <c r="Q27" s="527">
        <v>4920</v>
      </c>
      <c r="R27" s="528"/>
      <c r="S27" s="528"/>
      <c r="T27" s="528"/>
      <c r="U27" s="528"/>
      <c r="V27" s="529"/>
      <c r="W27" s="593"/>
      <c r="X27" s="584"/>
      <c r="Y27" s="585"/>
      <c r="Z27" s="524" t="s">
        <v>163</v>
      </c>
      <c r="AA27" s="525"/>
      <c r="AB27" s="525"/>
      <c r="AC27" s="525"/>
      <c r="AD27" s="525"/>
      <c r="AE27" s="525"/>
      <c r="AF27" s="525"/>
      <c r="AG27" s="526"/>
      <c r="AH27" s="527">
        <v>37</v>
      </c>
      <c r="AI27" s="528"/>
      <c r="AJ27" s="528"/>
      <c r="AK27" s="528"/>
      <c r="AL27" s="529"/>
      <c r="AM27" s="527">
        <v>111824</v>
      </c>
      <c r="AN27" s="528"/>
      <c r="AO27" s="528"/>
      <c r="AP27" s="528"/>
      <c r="AQ27" s="528"/>
      <c r="AR27" s="529"/>
      <c r="AS27" s="527">
        <v>3022</v>
      </c>
      <c r="AT27" s="528"/>
      <c r="AU27" s="528"/>
      <c r="AV27" s="528"/>
      <c r="AW27" s="528"/>
      <c r="AX27" s="530"/>
      <c r="AY27" s="557" t="s">
        <v>164</v>
      </c>
      <c r="AZ27" s="558"/>
      <c r="BA27" s="558"/>
      <c r="BB27" s="558"/>
      <c r="BC27" s="558"/>
      <c r="BD27" s="558"/>
      <c r="BE27" s="558"/>
      <c r="BF27" s="558"/>
      <c r="BG27" s="558"/>
      <c r="BH27" s="558"/>
      <c r="BI27" s="558"/>
      <c r="BJ27" s="558"/>
      <c r="BK27" s="558"/>
      <c r="BL27" s="558"/>
      <c r="BM27" s="559"/>
      <c r="BN27" s="554">
        <v>1487000</v>
      </c>
      <c r="BO27" s="555"/>
      <c r="BP27" s="555"/>
      <c r="BQ27" s="555"/>
      <c r="BR27" s="555"/>
      <c r="BS27" s="555"/>
      <c r="BT27" s="555"/>
      <c r="BU27" s="556"/>
      <c r="BV27" s="554">
        <v>1487000</v>
      </c>
      <c r="BW27" s="555"/>
      <c r="BX27" s="555"/>
      <c r="BY27" s="555"/>
      <c r="BZ27" s="555"/>
      <c r="CA27" s="555"/>
      <c r="CB27" s="555"/>
      <c r="CC27" s="556"/>
      <c r="CD27" s="156"/>
      <c r="CE27" s="549"/>
      <c r="CF27" s="549"/>
      <c r="CG27" s="549"/>
      <c r="CH27" s="549"/>
      <c r="CI27" s="549"/>
      <c r="CJ27" s="549"/>
      <c r="CK27" s="549"/>
      <c r="CL27" s="549"/>
      <c r="CM27" s="549"/>
      <c r="CN27" s="549"/>
      <c r="CO27" s="549"/>
      <c r="CP27" s="549"/>
      <c r="CQ27" s="549"/>
      <c r="CR27" s="549"/>
      <c r="CS27" s="550"/>
      <c r="CT27" s="521"/>
      <c r="CU27" s="522"/>
      <c r="CV27" s="522"/>
      <c r="CW27" s="522"/>
      <c r="CX27" s="522"/>
      <c r="CY27" s="522"/>
      <c r="CZ27" s="522"/>
      <c r="DA27" s="523"/>
      <c r="DB27" s="521"/>
      <c r="DC27" s="522"/>
      <c r="DD27" s="522"/>
      <c r="DE27" s="522"/>
      <c r="DF27" s="522"/>
      <c r="DG27" s="522"/>
      <c r="DH27" s="522"/>
      <c r="DI27" s="523"/>
      <c r="DJ27" s="139"/>
      <c r="DK27" s="139"/>
      <c r="DL27" s="139"/>
      <c r="DM27" s="139"/>
      <c r="DN27" s="139"/>
      <c r="DO27" s="139"/>
    </row>
    <row r="28" spans="1:119" ht="18.75" customHeight="1">
      <c r="A28" s="140"/>
      <c r="B28" s="583"/>
      <c r="C28" s="584"/>
      <c r="D28" s="585"/>
      <c r="E28" s="524" t="s">
        <v>165</v>
      </c>
      <c r="F28" s="525"/>
      <c r="G28" s="525"/>
      <c r="H28" s="525"/>
      <c r="I28" s="525"/>
      <c r="J28" s="525"/>
      <c r="K28" s="526"/>
      <c r="L28" s="527">
        <v>1</v>
      </c>
      <c r="M28" s="528"/>
      <c r="N28" s="528"/>
      <c r="O28" s="528"/>
      <c r="P28" s="529"/>
      <c r="Q28" s="527">
        <v>4280</v>
      </c>
      <c r="R28" s="528"/>
      <c r="S28" s="528"/>
      <c r="T28" s="528"/>
      <c r="U28" s="528"/>
      <c r="V28" s="529"/>
      <c r="W28" s="593"/>
      <c r="X28" s="584"/>
      <c r="Y28" s="585"/>
      <c r="Z28" s="524" t="s">
        <v>166</v>
      </c>
      <c r="AA28" s="525"/>
      <c r="AB28" s="525"/>
      <c r="AC28" s="525"/>
      <c r="AD28" s="525"/>
      <c r="AE28" s="525"/>
      <c r="AF28" s="525"/>
      <c r="AG28" s="526"/>
      <c r="AH28" s="527" t="s">
        <v>120</v>
      </c>
      <c r="AI28" s="528"/>
      <c r="AJ28" s="528"/>
      <c r="AK28" s="528"/>
      <c r="AL28" s="529"/>
      <c r="AM28" s="527" t="s">
        <v>120</v>
      </c>
      <c r="AN28" s="528"/>
      <c r="AO28" s="528"/>
      <c r="AP28" s="528"/>
      <c r="AQ28" s="528"/>
      <c r="AR28" s="529"/>
      <c r="AS28" s="527" t="s">
        <v>120</v>
      </c>
      <c r="AT28" s="528"/>
      <c r="AU28" s="528"/>
      <c r="AV28" s="528"/>
      <c r="AW28" s="528"/>
      <c r="AX28" s="530"/>
      <c r="AY28" s="534" t="s">
        <v>167</v>
      </c>
      <c r="AZ28" s="535"/>
      <c r="BA28" s="535"/>
      <c r="BB28" s="536"/>
      <c r="BC28" s="543" t="s">
        <v>168</v>
      </c>
      <c r="BD28" s="544"/>
      <c r="BE28" s="544"/>
      <c r="BF28" s="544"/>
      <c r="BG28" s="544"/>
      <c r="BH28" s="544"/>
      <c r="BI28" s="544"/>
      <c r="BJ28" s="544"/>
      <c r="BK28" s="544"/>
      <c r="BL28" s="544"/>
      <c r="BM28" s="545"/>
      <c r="BN28" s="546">
        <v>9761659</v>
      </c>
      <c r="BO28" s="547"/>
      <c r="BP28" s="547"/>
      <c r="BQ28" s="547"/>
      <c r="BR28" s="547"/>
      <c r="BS28" s="547"/>
      <c r="BT28" s="547"/>
      <c r="BU28" s="548"/>
      <c r="BV28" s="546">
        <v>8427690</v>
      </c>
      <c r="BW28" s="547"/>
      <c r="BX28" s="547"/>
      <c r="BY28" s="547"/>
      <c r="BZ28" s="547"/>
      <c r="CA28" s="547"/>
      <c r="CB28" s="547"/>
      <c r="CC28" s="548"/>
      <c r="CD28" s="154"/>
      <c r="CE28" s="549"/>
      <c r="CF28" s="549"/>
      <c r="CG28" s="549"/>
      <c r="CH28" s="549"/>
      <c r="CI28" s="549"/>
      <c r="CJ28" s="549"/>
      <c r="CK28" s="549"/>
      <c r="CL28" s="549"/>
      <c r="CM28" s="549"/>
      <c r="CN28" s="549"/>
      <c r="CO28" s="549"/>
      <c r="CP28" s="549"/>
      <c r="CQ28" s="549"/>
      <c r="CR28" s="549"/>
      <c r="CS28" s="550"/>
      <c r="CT28" s="521"/>
      <c r="CU28" s="522"/>
      <c r="CV28" s="522"/>
      <c r="CW28" s="522"/>
      <c r="CX28" s="522"/>
      <c r="CY28" s="522"/>
      <c r="CZ28" s="522"/>
      <c r="DA28" s="523"/>
      <c r="DB28" s="521"/>
      <c r="DC28" s="522"/>
      <c r="DD28" s="522"/>
      <c r="DE28" s="522"/>
      <c r="DF28" s="522"/>
      <c r="DG28" s="522"/>
      <c r="DH28" s="522"/>
      <c r="DI28" s="523"/>
      <c r="DJ28" s="139"/>
      <c r="DK28" s="139"/>
      <c r="DL28" s="139"/>
      <c r="DM28" s="139"/>
      <c r="DN28" s="139"/>
      <c r="DO28" s="139"/>
    </row>
    <row r="29" spans="1:119" ht="18.75" customHeight="1">
      <c r="A29" s="140"/>
      <c r="B29" s="583"/>
      <c r="C29" s="584"/>
      <c r="D29" s="585"/>
      <c r="E29" s="524" t="s">
        <v>169</v>
      </c>
      <c r="F29" s="525"/>
      <c r="G29" s="525"/>
      <c r="H29" s="525"/>
      <c r="I29" s="525"/>
      <c r="J29" s="525"/>
      <c r="K29" s="526"/>
      <c r="L29" s="527">
        <v>22</v>
      </c>
      <c r="M29" s="528"/>
      <c r="N29" s="528"/>
      <c r="O29" s="528"/>
      <c r="P29" s="529"/>
      <c r="Q29" s="527">
        <v>4030</v>
      </c>
      <c r="R29" s="528"/>
      <c r="S29" s="528"/>
      <c r="T29" s="528"/>
      <c r="U29" s="528"/>
      <c r="V29" s="529"/>
      <c r="W29" s="594"/>
      <c r="X29" s="595"/>
      <c r="Y29" s="596"/>
      <c r="Z29" s="524" t="s">
        <v>170</v>
      </c>
      <c r="AA29" s="525"/>
      <c r="AB29" s="525"/>
      <c r="AC29" s="525"/>
      <c r="AD29" s="525"/>
      <c r="AE29" s="525"/>
      <c r="AF29" s="525"/>
      <c r="AG29" s="526"/>
      <c r="AH29" s="527">
        <v>968</v>
      </c>
      <c r="AI29" s="528"/>
      <c r="AJ29" s="528"/>
      <c r="AK29" s="528"/>
      <c r="AL29" s="529"/>
      <c r="AM29" s="527">
        <v>2969994</v>
      </c>
      <c r="AN29" s="528"/>
      <c r="AO29" s="528"/>
      <c r="AP29" s="528"/>
      <c r="AQ29" s="528"/>
      <c r="AR29" s="529"/>
      <c r="AS29" s="527">
        <v>3068</v>
      </c>
      <c r="AT29" s="528"/>
      <c r="AU29" s="528"/>
      <c r="AV29" s="528"/>
      <c r="AW29" s="528"/>
      <c r="AX29" s="530"/>
      <c r="AY29" s="537"/>
      <c r="AZ29" s="538"/>
      <c r="BA29" s="538"/>
      <c r="BB29" s="539"/>
      <c r="BC29" s="531" t="s">
        <v>171</v>
      </c>
      <c r="BD29" s="532"/>
      <c r="BE29" s="532"/>
      <c r="BF29" s="532"/>
      <c r="BG29" s="532"/>
      <c r="BH29" s="532"/>
      <c r="BI29" s="532"/>
      <c r="BJ29" s="532"/>
      <c r="BK29" s="532"/>
      <c r="BL29" s="532"/>
      <c r="BM29" s="533"/>
      <c r="BN29" s="551">
        <v>1663474</v>
      </c>
      <c r="BO29" s="552"/>
      <c r="BP29" s="552"/>
      <c r="BQ29" s="552"/>
      <c r="BR29" s="552"/>
      <c r="BS29" s="552"/>
      <c r="BT29" s="552"/>
      <c r="BU29" s="553"/>
      <c r="BV29" s="551">
        <v>1644184</v>
      </c>
      <c r="BW29" s="552"/>
      <c r="BX29" s="552"/>
      <c r="BY29" s="552"/>
      <c r="BZ29" s="552"/>
      <c r="CA29" s="552"/>
      <c r="CB29" s="552"/>
      <c r="CC29" s="553"/>
      <c r="CD29" s="156"/>
      <c r="CE29" s="549"/>
      <c r="CF29" s="549"/>
      <c r="CG29" s="549"/>
      <c r="CH29" s="549"/>
      <c r="CI29" s="549"/>
      <c r="CJ29" s="549"/>
      <c r="CK29" s="549"/>
      <c r="CL29" s="549"/>
      <c r="CM29" s="549"/>
      <c r="CN29" s="549"/>
      <c r="CO29" s="549"/>
      <c r="CP29" s="549"/>
      <c r="CQ29" s="549"/>
      <c r="CR29" s="549"/>
      <c r="CS29" s="550"/>
      <c r="CT29" s="521"/>
      <c r="CU29" s="522"/>
      <c r="CV29" s="522"/>
      <c r="CW29" s="522"/>
      <c r="CX29" s="522"/>
      <c r="CY29" s="522"/>
      <c r="CZ29" s="522"/>
      <c r="DA29" s="523"/>
      <c r="DB29" s="521"/>
      <c r="DC29" s="522"/>
      <c r="DD29" s="522"/>
      <c r="DE29" s="522"/>
      <c r="DF29" s="522"/>
      <c r="DG29" s="522"/>
      <c r="DH29" s="522"/>
      <c r="DI29" s="523"/>
      <c r="DJ29" s="139"/>
      <c r="DK29" s="139"/>
      <c r="DL29" s="139"/>
      <c r="DM29" s="139"/>
      <c r="DN29" s="139"/>
      <c r="DO29" s="139"/>
    </row>
    <row r="30" spans="1:119" ht="18.75" customHeight="1" thickBot="1">
      <c r="A30" s="140"/>
      <c r="B30" s="586"/>
      <c r="C30" s="587"/>
      <c r="D30" s="588"/>
      <c r="E30" s="597"/>
      <c r="F30" s="598"/>
      <c r="G30" s="598"/>
      <c r="H30" s="598"/>
      <c r="I30" s="598"/>
      <c r="J30" s="598"/>
      <c r="K30" s="599"/>
      <c r="L30" s="600"/>
      <c r="M30" s="601"/>
      <c r="N30" s="601"/>
      <c r="O30" s="601"/>
      <c r="P30" s="602"/>
      <c r="Q30" s="600"/>
      <c r="R30" s="601"/>
      <c r="S30" s="601"/>
      <c r="T30" s="601"/>
      <c r="U30" s="601"/>
      <c r="V30" s="602"/>
      <c r="W30" s="603" t="s">
        <v>172</v>
      </c>
      <c r="X30" s="604"/>
      <c r="Y30" s="604"/>
      <c r="Z30" s="604"/>
      <c r="AA30" s="604"/>
      <c r="AB30" s="604"/>
      <c r="AC30" s="604"/>
      <c r="AD30" s="604"/>
      <c r="AE30" s="604"/>
      <c r="AF30" s="604"/>
      <c r="AG30" s="605"/>
      <c r="AH30" s="515">
        <v>99.6</v>
      </c>
      <c r="AI30" s="516"/>
      <c r="AJ30" s="516"/>
      <c r="AK30" s="516"/>
      <c r="AL30" s="516"/>
      <c r="AM30" s="516"/>
      <c r="AN30" s="516"/>
      <c r="AO30" s="516"/>
      <c r="AP30" s="516"/>
      <c r="AQ30" s="516"/>
      <c r="AR30" s="516"/>
      <c r="AS30" s="516"/>
      <c r="AT30" s="516"/>
      <c r="AU30" s="516"/>
      <c r="AV30" s="516"/>
      <c r="AW30" s="516"/>
      <c r="AX30" s="517"/>
      <c r="AY30" s="540"/>
      <c r="AZ30" s="541"/>
      <c r="BA30" s="541"/>
      <c r="BB30" s="542"/>
      <c r="BC30" s="518" t="s">
        <v>173</v>
      </c>
      <c r="BD30" s="519"/>
      <c r="BE30" s="519"/>
      <c r="BF30" s="519"/>
      <c r="BG30" s="519"/>
      <c r="BH30" s="519"/>
      <c r="BI30" s="519"/>
      <c r="BJ30" s="519"/>
      <c r="BK30" s="519"/>
      <c r="BL30" s="519"/>
      <c r="BM30" s="520"/>
      <c r="BN30" s="554">
        <v>7247064</v>
      </c>
      <c r="BO30" s="555"/>
      <c r="BP30" s="555"/>
      <c r="BQ30" s="555"/>
      <c r="BR30" s="555"/>
      <c r="BS30" s="555"/>
      <c r="BT30" s="555"/>
      <c r="BU30" s="556"/>
      <c r="BV30" s="554">
        <v>6228618</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514" t="s">
        <v>180</v>
      </c>
      <c r="D33" s="514"/>
      <c r="E33" s="513" t="s">
        <v>181</v>
      </c>
      <c r="F33" s="513"/>
      <c r="G33" s="513"/>
      <c r="H33" s="513"/>
      <c r="I33" s="513"/>
      <c r="J33" s="513"/>
      <c r="K33" s="513"/>
      <c r="L33" s="513"/>
      <c r="M33" s="513"/>
      <c r="N33" s="513"/>
      <c r="O33" s="513"/>
      <c r="P33" s="513"/>
      <c r="Q33" s="513"/>
      <c r="R33" s="513"/>
      <c r="S33" s="513"/>
      <c r="T33" s="169"/>
      <c r="U33" s="514" t="s">
        <v>180</v>
      </c>
      <c r="V33" s="514"/>
      <c r="W33" s="513" t="s">
        <v>181</v>
      </c>
      <c r="X33" s="513"/>
      <c r="Y33" s="513"/>
      <c r="Z33" s="513"/>
      <c r="AA33" s="513"/>
      <c r="AB33" s="513"/>
      <c r="AC33" s="513"/>
      <c r="AD33" s="513"/>
      <c r="AE33" s="513"/>
      <c r="AF33" s="513"/>
      <c r="AG33" s="513"/>
      <c r="AH33" s="513"/>
      <c r="AI33" s="513"/>
      <c r="AJ33" s="513"/>
      <c r="AK33" s="513"/>
      <c r="AL33" s="169"/>
      <c r="AM33" s="514" t="s">
        <v>180</v>
      </c>
      <c r="AN33" s="514"/>
      <c r="AO33" s="513" t="s">
        <v>181</v>
      </c>
      <c r="AP33" s="513"/>
      <c r="AQ33" s="513"/>
      <c r="AR33" s="513"/>
      <c r="AS33" s="513"/>
      <c r="AT33" s="513"/>
      <c r="AU33" s="513"/>
      <c r="AV33" s="513"/>
      <c r="AW33" s="513"/>
      <c r="AX33" s="513"/>
      <c r="AY33" s="513"/>
      <c r="AZ33" s="513"/>
      <c r="BA33" s="513"/>
      <c r="BB33" s="513"/>
      <c r="BC33" s="513"/>
      <c r="BD33" s="170"/>
      <c r="BE33" s="513" t="s">
        <v>182</v>
      </c>
      <c r="BF33" s="513"/>
      <c r="BG33" s="513" t="s">
        <v>183</v>
      </c>
      <c r="BH33" s="513"/>
      <c r="BI33" s="513"/>
      <c r="BJ33" s="513"/>
      <c r="BK33" s="513"/>
      <c r="BL33" s="513"/>
      <c r="BM33" s="513"/>
      <c r="BN33" s="513"/>
      <c r="BO33" s="513"/>
      <c r="BP33" s="513"/>
      <c r="BQ33" s="513"/>
      <c r="BR33" s="513"/>
      <c r="BS33" s="513"/>
      <c r="BT33" s="513"/>
      <c r="BU33" s="513"/>
      <c r="BV33" s="170"/>
      <c r="BW33" s="514" t="s">
        <v>182</v>
      </c>
      <c r="BX33" s="514"/>
      <c r="BY33" s="513" t="s">
        <v>184</v>
      </c>
      <c r="BZ33" s="513"/>
      <c r="CA33" s="513"/>
      <c r="CB33" s="513"/>
      <c r="CC33" s="513"/>
      <c r="CD33" s="513"/>
      <c r="CE33" s="513"/>
      <c r="CF33" s="513"/>
      <c r="CG33" s="513"/>
      <c r="CH33" s="513"/>
      <c r="CI33" s="513"/>
      <c r="CJ33" s="513"/>
      <c r="CK33" s="513"/>
      <c r="CL33" s="513"/>
      <c r="CM33" s="513"/>
      <c r="CN33" s="169"/>
      <c r="CO33" s="514" t="s">
        <v>180</v>
      </c>
      <c r="CP33" s="514"/>
      <c r="CQ33" s="513" t="s">
        <v>185</v>
      </c>
      <c r="CR33" s="513"/>
      <c r="CS33" s="513"/>
      <c r="CT33" s="513"/>
      <c r="CU33" s="513"/>
      <c r="CV33" s="513"/>
      <c r="CW33" s="513"/>
      <c r="CX33" s="513"/>
      <c r="CY33" s="513"/>
      <c r="CZ33" s="513"/>
      <c r="DA33" s="513"/>
      <c r="DB33" s="513"/>
      <c r="DC33" s="513"/>
      <c r="DD33" s="513"/>
      <c r="DE33" s="513"/>
      <c r="DF33" s="169"/>
      <c r="DG33" s="513" t="s">
        <v>186</v>
      </c>
      <c r="DH33" s="513"/>
      <c r="DI33" s="171"/>
      <c r="DJ33" s="139"/>
      <c r="DK33" s="139"/>
      <c r="DL33" s="139"/>
      <c r="DM33" s="139"/>
      <c r="DN33" s="139"/>
      <c r="DO33" s="139"/>
    </row>
    <row r="34" spans="1:119" ht="32.25" customHeight="1">
      <c r="A34" s="140"/>
      <c r="B34" s="166"/>
      <c r="C34" s="511">
        <f>IF(E34="","",1)</f>
        <v>1</v>
      </c>
      <c r="D34" s="511"/>
      <c r="E34" s="510" t="str">
        <f>IF('各会計、関係団体の財政状況及び健全化判断比率'!B7="","",'各会計、関係団体の財政状況及び健全化判断比率'!B7)</f>
        <v>一般会計</v>
      </c>
      <c r="F34" s="510"/>
      <c r="G34" s="510"/>
      <c r="H34" s="510"/>
      <c r="I34" s="510"/>
      <c r="J34" s="510"/>
      <c r="K34" s="510"/>
      <c r="L34" s="510"/>
      <c r="M34" s="510"/>
      <c r="N34" s="510"/>
      <c r="O34" s="510"/>
      <c r="P34" s="510"/>
      <c r="Q34" s="510"/>
      <c r="R34" s="510"/>
      <c r="S34" s="510"/>
      <c r="T34" s="167"/>
      <c r="U34" s="511">
        <f>IF(W34="","",MAX(C34:D43)+1)</f>
        <v>2</v>
      </c>
      <c r="V34" s="511"/>
      <c r="W34" s="510" t="str">
        <f>IF('各会計、関係団体の財政状況及び健全化判断比率'!B28="","",'各会計、関係団体の財政状況及び健全化判断比率'!B28)</f>
        <v>国民健康保険特別会計</v>
      </c>
      <c r="X34" s="510"/>
      <c r="Y34" s="510"/>
      <c r="Z34" s="510"/>
      <c r="AA34" s="510"/>
      <c r="AB34" s="510"/>
      <c r="AC34" s="510"/>
      <c r="AD34" s="510"/>
      <c r="AE34" s="510"/>
      <c r="AF34" s="510"/>
      <c r="AG34" s="510"/>
      <c r="AH34" s="510"/>
      <c r="AI34" s="510"/>
      <c r="AJ34" s="510"/>
      <c r="AK34" s="510"/>
      <c r="AL34" s="167"/>
      <c r="AM34" s="511">
        <f>IF(AO34="","",MAX(C34:D43,U34:V43)+1)</f>
        <v>4</v>
      </c>
      <c r="AN34" s="511"/>
      <c r="AO34" s="510" t="str">
        <f>IF('各会計、関係団体の財政状況及び健全化判断比率'!B30="","",'各会計、関係団体の財政状況及び健全化判断比率'!B30)</f>
        <v>水道事業会計</v>
      </c>
      <c r="AP34" s="510"/>
      <c r="AQ34" s="510"/>
      <c r="AR34" s="510"/>
      <c r="AS34" s="510"/>
      <c r="AT34" s="510"/>
      <c r="AU34" s="510"/>
      <c r="AV34" s="510"/>
      <c r="AW34" s="510"/>
      <c r="AX34" s="510"/>
      <c r="AY34" s="510"/>
      <c r="AZ34" s="510"/>
      <c r="BA34" s="510"/>
      <c r="BB34" s="510"/>
      <c r="BC34" s="510"/>
      <c r="BD34" s="167"/>
      <c r="BE34" s="511">
        <f>IF(BG34="","",MAX(C34:D43,U34:V43,AM34:AN43)+1)</f>
        <v>6</v>
      </c>
      <c r="BF34" s="511"/>
      <c r="BG34" s="510" t="str">
        <f>IF('各会計、関係団体の財政状況及び健全化判断比率'!B32="","",'各会計、関係団体の財政状況及び健全化判断比率'!B32)</f>
        <v>国済寺土地区画整理事業特別会計</v>
      </c>
      <c r="BH34" s="510"/>
      <c r="BI34" s="510"/>
      <c r="BJ34" s="510"/>
      <c r="BK34" s="510"/>
      <c r="BL34" s="510"/>
      <c r="BM34" s="510"/>
      <c r="BN34" s="510"/>
      <c r="BO34" s="510"/>
      <c r="BP34" s="510"/>
      <c r="BQ34" s="510"/>
      <c r="BR34" s="510"/>
      <c r="BS34" s="510"/>
      <c r="BT34" s="510"/>
      <c r="BU34" s="510"/>
      <c r="BV34" s="167"/>
      <c r="BW34" s="511">
        <f>IF(BY34="","",MAX(C34:D43,U34:V43,AM34:AN43,BE34:BF43)+1)</f>
        <v>8</v>
      </c>
      <c r="BX34" s="511"/>
      <c r="BY34" s="510" t="str">
        <f>IF('各会計、関係団体の財政状況及び健全化判断比率'!B68="","",'各会計、関係団体の財政状況及び健全化判断比率'!B68)</f>
        <v>埼玉県後期高齢者医療広域連合</v>
      </c>
      <c r="BZ34" s="510"/>
      <c r="CA34" s="510"/>
      <c r="CB34" s="510"/>
      <c r="CC34" s="510"/>
      <c r="CD34" s="510"/>
      <c r="CE34" s="510"/>
      <c r="CF34" s="510"/>
      <c r="CG34" s="510"/>
      <c r="CH34" s="510"/>
      <c r="CI34" s="510"/>
      <c r="CJ34" s="510"/>
      <c r="CK34" s="510"/>
      <c r="CL34" s="510"/>
      <c r="CM34" s="510"/>
      <c r="CN34" s="167"/>
      <c r="CO34" s="511">
        <f>IF(CQ34="","",MAX(C34:D43,U34:V43,AM34:AN43,BE34:BF43,BW34:BX43)+1)</f>
        <v>15</v>
      </c>
      <c r="CP34" s="511"/>
      <c r="CQ34" s="510" t="str">
        <f>IF('各会計、関係団体の財政状況及び健全化判断比率'!BS7="","",'各会計、関係団体の財政状況及び健全化判断比率'!BS7)</f>
        <v>深谷市土地開発公社</v>
      </c>
      <c r="CR34" s="510"/>
      <c r="CS34" s="510"/>
      <c r="CT34" s="510"/>
      <c r="CU34" s="510"/>
      <c r="CV34" s="510"/>
      <c r="CW34" s="510"/>
      <c r="CX34" s="510"/>
      <c r="CY34" s="510"/>
      <c r="CZ34" s="510"/>
      <c r="DA34" s="510"/>
      <c r="DB34" s="510"/>
      <c r="DC34" s="510"/>
      <c r="DD34" s="510"/>
      <c r="DE34" s="510"/>
      <c r="DF34" s="164"/>
      <c r="DG34" s="512" t="str">
        <f>IF('各会計、関係団体の財政状況及び健全化判断比率'!BR7="","",'各会計、関係団体の財政状況及び健全化判断比率'!BR7)</f>
        <v/>
      </c>
      <c r="DH34" s="512"/>
      <c r="DI34" s="171"/>
      <c r="DJ34" s="139"/>
      <c r="DK34" s="139"/>
      <c r="DL34" s="139"/>
      <c r="DM34" s="139"/>
      <c r="DN34" s="139"/>
      <c r="DO34" s="139"/>
    </row>
    <row r="35" spans="1:119" ht="32.25" customHeight="1">
      <c r="A35" s="140"/>
      <c r="B35" s="166"/>
      <c r="C35" s="511" t="str">
        <f>IF(E35="","",C34+1)</f>
        <v/>
      </c>
      <c r="D35" s="511"/>
      <c r="E35" s="510" t="str">
        <f>IF('各会計、関係団体の財政状況及び健全化判断比率'!B8="","",'各会計、関係団体の財政状況及び健全化判断比率'!B8)</f>
        <v/>
      </c>
      <c r="F35" s="510"/>
      <c r="G35" s="510"/>
      <c r="H35" s="510"/>
      <c r="I35" s="510"/>
      <c r="J35" s="510"/>
      <c r="K35" s="510"/>
      <c r="L35" s="510"/>
      <c r="M35" s="510"/>
      <c r="N35" s="510"/>
      <c r="O35" s="510"/>
      <c r="P35" s="510"/>
      <c r="Q35" s="510"/>
      <c r="R35" s="510"/>
      <c r="S35" s="510"/>
      <c r="T35" s="167"/>
      <c r="U35" s="511">
        <f>IF(W35="","",U34+1)</f>
        <v>3</v>
      </c>
      <c r="V35" s="511"/>
      <c r="W35" s="510" t="str">
        <f>IF('各会計、関係団体の財政状況及び健全化判断比率'!B29="","",'各会計、関係団体の財政状況及び健全化判断比率'!B29)</f>
        <v>後期高齢者医療特別会計</v>
      </c>
      <c r="X35" s="510"/>
      <c r="Y35" s="510"/>
      <c r="Z35" s="510"/>
      <c r="AA35" s="510"/>
      <c r="AB35" s="510"/>
      <c r="AC35" s="510"/>
      <c r="AD35" s="510"/>
      <c r="AE35" s="510"/>
      <c r="AF35" s="510"/>
      <c r="AG35" s="510"/>
      <c r="AH35" s="510"/>
      <c r="AI35" s="510"/>
      <c r="AJ35" s="510"/>
      <c r="AK35" s="510"/>
      <c r="AL35" s="167"/>
      <c r="AM35" s="511">
        <f t="shared" ref="AM35:AM43" si="0">IF(AO35="","",AM34+1)</f>
        <v>5</v>
      </c>
      <c r="AN35" s="511"/>
      <c r="AO35" s="510" t="str">
        <f>IF('各会計、関係団体の財政状況及び健全化判断比率'!B31="","",'各会計、関係団体の財政状況及び健全化判断比率'!B31)</f>
        <v>下水道事業会計</v>
      </c>
      <c r="AP35" s="510"/>
      <c r="AQ35" s="510"/>
      <c r="AR35" s="510"/>
      <c r="AS35" s="510"/>
      <c r="AT35" s="510"/>
      <c r="AU35" s="510"/>
      <c r="AV35" s="510"/>
      <c r="AW35" s="510"/>
      <c r="AX35" s="510"/>
      <c r="AY35" s="510"/>
      <c r="AZ35" s="510"/>
      <c r="BA35" s="510"/>
      <c r="BB35" s="510"/>
      <c r="BC35" s="510"/>
      <c r="BD35" s="167"/>
      <c r="BE35" s="511">
        <f t="shared" ref="BE35:BE43" si="1">IF(BG35="","",BE34+1)</f>
        <v>7</v>
      </c>
      <c r="BF35" s="511"/>
      <c r="BG35" s="510" t="str">
        <f>IF('各会計、関係団体の財政状況及び健全化判断比率'!B33="","",'各会計、関係団体の財政状況及び健全化判断比率'!B33)</f>
        <v>岡中央土地区画整理事業特別会計</v>
      </c>
      <c r="BH35" s="510"/>
      <c r="BI35" s="510"/>
      <c r="BJ35" s="510"/>
      <c r="BK35" s="510"/>
      <c r="BL35" s="510"/>
      <c r="BM35" s="510"/>
      <c r="BN35" s="510"/>
      <c r="BO35" s="510"/>
      <c r="BP35" s="510"/>
      <c r="BQ35" s="510"/>
      <c r="BR35" s="510"/>
      <c r="BS35" s="510"/>
      <c r="BT35" s="510"/>
      <c r="BU35" s="510"/>
      <c r="BV35" s="167"/>
      <c r="BW35" s="511">
        <f t="shared" ref="BW35:BW43" si="2">IF(BY35="","",BW34+1)</f>
        <v>9</v>
      </c>
      <c r="BX35" s="511"/>
      <c r="BY35" s="510" t="str">
        <f>IF('各会計、関係団体の財政状況及び健全化判断比率'!B69="","",'各会計、関係団体の財政状況及び健全化判断比率'!B69)</f>
        <v>埼玉県後期高齢者医療広域連合</v>
      </c>
      <c r="BZ35" s="510"/>
      <c r="CA35" s="510"/>
      <c r="CB35" s="510"/>
      <c r="CC35" s="510"/>
      <c r="CD35" s="510"/>
      <c r="CE35" s="510"/>
      <c r="CF35" s="510"/>
      <c r="CG35" s="510"/>
      <c r="CH35" s="510"/>
      <c r="CI35" s="510"/>
      <c r="CJ35" s="510"/>
      <c r="CK35" s="510"/>
      <c r="CL35" s="510"/>
      <c r="CM35" s="510"/>
      <c r="CN35" s="167"/>
      <c r="CO35" s="511">
        <f t="shared" ref="CO35:CO43" si="3">IF(CQ35="","",CO34+1)</f>
        <v>16</v>
      </c>
      <c r="CP35" s="511"/>
      <c r="CQ35" s="510" t="str">
        <f>IF('各会計、関係団体の財政状況及び健全化判断比率'!BS8="","",'各会計、関係団体の財政状況及び健全化判断比率'!BS8)</f>
        <v>ふかや物産観光</v>
      </c>
      <c r="CR35" s="510"/>
      <c r="CS35" s="510"/>
      <c r="CT35" s="510"/>
      <c r="CU35" s="510"/>
      <c r="CV35" s="510"/>
      <c r="CW35" s="510"/>
      <c r="CX35" s="510"/>
      <c r="CY35" s="510"/>
      <c r="CZ35" s="510"/>
      <c r="DA35" s="510"/>
      <c r="DB35" s="510"/>
      <c r="DC35" s="510"/>
      <c r="DD35" s="510"/>
      <c r="DE35" s="510"/>
      <c r="DF35" s="164"/>
      <c r="DG35" s="512" t="str">
        <f>IF('各会計、関係団体の財政状況及び健全化判断比率'!BR8="","",'各会計、関係団体の財政状況及び健全化判断比率'!BR8)</f>
        <v/>
      </c>
      <c r="DH35" s="512"/>
      <c r="DI35" s="171"/>
      <c r="DJ35" s="139"/>
      <c r="DK35" s="139"/>
      <c r="DL35" s="139"/>
      <c r="DM35" s="139"/>
      <c r="DN35" s="139"/>
      <c r="DO35" s="139"/>
    </row>
    <row r="36" spans="1:119" ht="32.25" customHeight="1">
      <c r="A36" s="140"/>
      <c r="B36" s="166"/>
      <c r="C36" s="511" t="str">
        <f>IF(E36="","",C35+1)</f>
        <v/>
      </c>
      <c r="D36" s="511"/>
      <c r="E36" s="510" t="str">
        <f>IF('各会計、関係団体の財政状況及び健全化判断比率'!B9="","",'各会計、関係団体の財政状況及び健全化判断比率'!B9)</f>
        <v/>
      </c>
      <c r="F36" s="510"/>
      <c r="G36" s="510"/>
      <c r="H36" s="510"/>
      <c r="I36" s="510"/>
      <c r="J36" s="510"/>
      <c r="K36" s="510"/>
      <c r="L36" s="510"/>
      <c r="M36" s="510"/>
      <c r="N36" s="510"/>
      <c r="O36" s="510"/>
      <c r="P36" s="510"/>
      <c r="Q36" s="510"/>
      <c r="R36" s="510"/>
      <c r="S36" s="510"/>
      <c r="T36" s="167"/>
      <c r="U36" s="511" t="str">
        <f t="shared" ref="U36:U43" si="4">IF(W36="","",U35+1)</f>
        <v/>
      </c>
      <c r="V36" s="511"/>
      <c r="W36" s="510"/>
      <c r="X36" s="510"/>
      <c r="Y36" s="510"/>
      <c r="Z36" s="510"/>
      <c r="AA36" s="510"/>
      <c r="AB36" s="510"/>
      <c r="AC36" s="510"/>
      <c r="AD36" s="510"/>
      <c r="AE36" s="510"/>
      <c r="AF36" s="510"/>
      <c r="AG36" s="510"/>
      <c r="AH36" s="510"/>
      <c r="AI36" s="510"/>
      <c r="AJ36" s="510"/>
      <c r="AK36" s="510"/>
      <c r="AL36" s="167"/>
      <c r="AM36" s="511" t="str">
        <f t="shared" si="0"/>
        <v/>
      </c>
      <c r="AN36" s="511"/>
      <c r="AO36" s="510"/>
      <c r="AP36" s="510"/>
      <c r="AQ36" s="510"/>
      <c r="AR36" s="510"/>
      <c r="AS36" s="510"/>
      <c r="AT36" s="510"/>
      <c r="AU36" s="510"/>
      <c r="AV36" s="510"/>
      <c r="AW36" s="510"/>
      <c r="AX36" s="510"/>
      <c r="AY36" s="510"/>
      <c r="AZ36" s="510"/>
      <c r="BA36" s="510"/>
      <c r="BB36" s="510"/>
      <c r="BC36" s="510"/>
      <c r="BD36" s="167"/>
      <c r="BE36" s="511" t="str">
        <f t="shared" si="1"/>
        <v/>
      </c>
      <c r="BF36" s="511"/>
      <c r="BG36" s="510"/>
      <c r="BH36" s="510"/>
      <c r="BI36" s="510"/>
      <c r="BJ36" s="510"/>
      <c r="BK36" s="510"/>
      <c r="BL36" s="510"/>
      <c r="BM36" s="510"/>
      <c r="BN36" s="510"/>
      <c r="BO36" s="510"/>
      <c r="BP36" s="510"/>
      <c r="BQ36" s="510"/>
      <c r="BR36" s="510"/>
      <c r="BS36" s="510"/>
      <c r="BT36" s="510"/>
      <c r="BU36" s="510"/>
      <c r="BV36" s="167"/>
      <c r="BW36" s="511">
        <f t="shared" si="2"/>
        <v>10</v>
      </c>
      <c r="BX36" s="511"/>
      <c r="BY36" s="510" t="str">
        <f>IF('各会計、関係団体の財政状況及び健全化判断比率'!B70="","",'各会計、関係団体の財政状況及び健全化判断比率'!B70)</f>
        <v>埼玉県市町村総合事務組合</v>
      </c>
      <c r="BZ36" s="510"/>
      <c r="CA36" s="510"/>
      <c r="CB36" s="510"/>
      <c r="CC36" s="510"/>
      <c r="CD36" s="510"/>
      <c r="CE36" s="510"/>
      <c r="CF36" s="510"/>
      <c r="CG36" s="510"/>
      <c r="CH36" s="510"/>
      <c r="CI36" s="510"/>
      <c r="CJ36" s="510"/>
      <c r="CK36" s="510"/>
      <c r="CL36" s="510"/>
      <c r="CM36" s="510"/>
      <c r="CN36" s="167"/>
      <c r="CO36" s="511">
        <f t="shared" si="3"/>
        <v>17</v>
      </c>
      <c r="CP36" s="511"/>
      <c r="CQ36" s="510" t="str">
        <f>IF('各会計、関係団体の財政状況及び健全化判断比率'!BS9="","",'各会計、関係団体の財政状況及び健全化判断比率'!BS9)</f>
        <v>深谷市地域振興財団</v>
      </c>
      <c r="CR36" s="510"/>
      <c r="CS36" s="510"/>
      <c r="CT36" s="510"/>
      <c r="CU36" s="510"/>
      <c r="CV36" s="510"/>
      <c r="CW36" s="510"/>
      <c r="CX36" s="510"/>
      <c r="CY36" s="510"/>
      <c r="CZ36" s="510"/>
      <c r="DA36" s="510"/>
      <c r="DB36" s="510"/>
      <c r="DC36" s="510"/>
      <c r="DD36" s="510"/>
      <c r="DE36" s="510"/>
      <c r="DF36" s="164"/>
      <c r="DG36" s="512" t="str">
        <f>IF('各会計、関係団体の財政状況及び健全化判断比率'!BR9="","",'各会計、関係団体の財政状況及び健全化判断比率'!BR9)</f>
        <v/>
      </c>
      <c r="DH36" s="512"/>
      <c r="DI36" s="171"/>
      <c r="DJ36" s="139"/>
      <c r="DK36" s="139"/>
      <c r="DL36" s="139"/>
      <c r="DM36" s="139"/>
      <c r="DN36" s="139"/>
      <c r="DO36" s="139"/>
    </row>
    <row r="37" spans="1:119" ht="32.25" customHeight="1">
      <c r="A37" s="140"/>
      <c r="B37" s="166"/>
      <c r="C37" s="511" t="str">
        <f>IF(E37="","",C36+1)</f>
        <v/>
      </c>
      <c r="D37" s="511"/>
      <c r="E37" s="510" t="str">
        <f>IF('各会計、関係団体の財政状況及び健全化判断比率'!B10="","",'各会計、関係団体の財政状況及び健全化判断比率'!B10)</f>
        <v/>
      </c>
      <c r="F37" s="510"/>
      <c r="G37" s="510"/>
      <c r="H37" s="510"/>
      <c r="I37" s="510"/>
      <c r="J37" s="510"/>
      <c r="K37" s="510"/>
      <c r="L37" s="510"/>
      <c r="M37" s="510"/>
      <c r="N37" s="510"/>
      <c r="O37" s="510"/>
      <c r="P37" s="510"/>
      <c r="Q37" s="510"/>
      <c r="R37" s="510"/>
      <c r="S37" s="510"/>
      <c r="T37" s="167"/>
      <c r="U37" s="511" t="str">
        <f t="shared" si="4"/>
        <v/>
      </c>
      <c r="V37" s="511"/>
      <c r="W37" s="510"/>
      <c r="X37" s="510"/>
      <c r="Y37" s="510"/>
      <c r="Z37" s="510"/>
      <c r="AA37" s="510"/>
      <c r="AB37" s="510"/>
      <c r="AC37" s="510"/>
      <c r="AD37" s="510"/>
      <c r="AE37" s="510"/>
      <c r="AF37" s="510"/>
      <c r="AG37" s="510"/>
      <c r="AH37" s="510"/>
      <c r="AI37" s="510"/>
      <c r="AJ37" s="510"/>
      <c r="AK37" s="510"/>
      <c r="AL37" s="167"/>
      <c r="AM37" s="511" t="str">
        <f t="shared" si="0"/>
        <v/>
      </c>
      <c r="AN37" s="511"/>
      <c r="AO37" s="510"/>
      <c r="AP37" s="510"/>
      <c r="AQ37" s="510"/>
      <c r="AR37" s="510"/>
      <c r="AS37" s="510"/>
      <c r="AT37" s="510"/>
      <c r="AU37" s="510"/>
      <c r="AV37" s="510"/>
      <c r="AW37" s="510"/>
      <c r="AX37" s="510"/>
      <c r="AY37" s="510"/>
      <c r="AZ37" s="510"/>
      <c r="BA37" s="510"/>
      <c r="BB37" s="510"/>
      <c r="BC37" s="510"/>
      <c r="BD37" s="167"/>
      <c r="BE37" s="511" t="str">
        <f t="shared" si="1"/>
        <v/>
      </c>
      <c r="BF37" s="511"/>
      <c r="BG37" s="510"/>
      <c r="BH37" s="510"/>
      <c r="BI37" s="510"/>
      <c r="BJ37" s="510"/>
      <c r="BK37" s="510"/>
      <c r="BL37" s="510"/>
      <c r="BM37" s="510"/>
      <c r="BN37" s="510"/>
      <c r="BO37" s="510"/>
      <c r="BP37" s="510"/>
      <c r="BQ37" s="510"/>
      <c r="BR37" s="510"/>
      <c r="BS37" s="510"/>
      <c r="BT37" s="510"/>
      <c r="BU37" s="510"/>
      <c r="BV37" s="167"/>
      <c r="BW37" s="511">
        <f t="shared" si="2"/>
        <v>11</v>
      </c>
      <c r="BX37" s="511"/>
      <c r="BY37" s="510" t="str">
        <f>IF('各会計、関係団体の財政状況及び健全化判断比率'!B71="","",'各会計、関係団体の財政状況及び健全化判断比率'!B71)</f>
        <v>埼玉県市町村総合事務組合</v>
      </c>
      <c r="BZ37" s="510"/>
      <c r="CA37" s="510"/>
      <c r="CB37" s="510"/>
      <c r="CC37" s="510"/>
      <c r="CD37" s="510"/>
      <c r="CE37" s="510"/>
      <c r="CF37" s="510"/>
      <c r="CG37" s="510"/>
      <c r="CH37" s="510"/>
      <c r="CI37" s="510"/>
      <c r="CJ37" s="510"/>
      <c r="CK37" s="510"/>
      <c r="CL37" s="510"/>
      <c r="CM37" s="510"/>
      <c r="CN37" s="167"/>
      <c r="CO37" s="511" t="str">
        <f t="shared" si="3"/>
        <v/>
      </c>
      <c r="CP37" s="511"/>
      <c r="CQ37" s="510" t="str">
        <f>IF('各会計、関係団体の財政状況及び健全化判断比率'!BS10="","",'各会計、関係団体の財政状況及び健全化判断比率'!BS10)</f>
        <v/>
      </c>
      <c r="CR37" s="510"/>
      <c r="CS37" s="510"/>
      <c r="CT37" s="510"/>
      <c r="CU37" s="510"/>
      <c r="CV37" s="510"/>
      <c r="CW37" s="510"/>
      <c r="CX37" s="510"/>
      <c r="CY37" s="510"/>
      <c r="CZ37" s="510"/>
      <c r="DA37" s="510"/>
      <c r="DB37" s="510"/>
      <c r="DC37" s="510"/>
      <c r="DD37" s="510"/>
      <c r="DE37" s="510"/>
      <c r="DF37" s="164"/>
      <c r="DG37" s="512" t="str">
        <f>IF('各会計、関係団体の財政状況及び健全化判断比率'!BR10="","",'各会計、関係団体の財政状況及び健全化判断比率'!BR10)</f>
        <v/>
      </c>
      <c r="DH37" s="512"/>
      <c r="DI37" s="171"/>
      <c r="DJ37" s="139"/>
      <c r="DK37" s="139"/>
      <c r="DL37" s="139"/>
      <c r="DM37" s="139"/>
      <c r="DN37" s="139"/>
      <c r="DO37" s="139"/>
    </row>
    <row r="38" spans="1:119" ht="32.25" customHeight="1">
      <c r="A38" s="140"/>
      <c r="B38" s="166"/>
      <c r="C38" s="511" t="str">
        <f t="shared" ref="C38:C43" si="5">IF(E38="","",C37+1)</f>
        <v/>
      </c>
      <c r="D38" s="511"/>
      <c r="E38" s="510" t="str">
        <f>IF('各会計、関係団体の財政状況及び健全化判断比率'!B11="","",'各会計、関係団体の財政状況及び健全化判断比率'!B11)</f>
        <v/>
      </c>
      <c r="F38" s="510"/>
      <c r="G38" s="510"/>
      <c r="H38" s="510"/>
      <c r="I38" s="510"/>
      <c r="J38" s="510"/>
      <c r="K38" s="510"/>
      <c r="L38" s="510"/>
      <c r="M38" s="510"/>
      <c r="N38" s="510"/>
      <c r="O38" s="510"/>
      <c r="P38" s="510"/>
      <c r="Q38" s="510"/>
      <c r="R38" s="510"/>
      <c r="S38" s="510"/>
      <c r="T38" s="167"/>
      <c r="U38" s="511" t="str">
        <f t="shared" si="4"/>
        <v/>
      </c>
      <c r="V38" s="511"/>
      <c r="W38" s="510"/>
      <c r="X38" s="510"/>
      <c r="Y38" s="510"/>
      <c r="Z38" s="510"/>
      <c r="AA38" s="510"/>
      <c r="AB38" s="510"/>
      <c r="AC38" s="510"/>
      <c r="AD38" s="510"/>
      <c r="AE38" s="510"/>
      <c r="AF38" s="510"/>
      <c r="AG38" s="510"/>
      <c r="AH38" s="510"/>
      <c r="AI38" s="510"/>
      <c r="AJ38" s="510"/>
      <c r="AK38" s="510"/>
      <c r="AL38" s="167"/>
      <c r="AM38" s="511" t="str">
        <f t="shared" si="0"/>
        <v/>
      </c>
      <c r="AN38" s="511"/>
      <c r="AO38" s="510"/>
      <c r="AP38" s="510"/>
      <c r="AQ38" s="510"/>
      <c r="AR38" s="510"/>
      <c r="AS38" s="510"/>
      <c r="AT38" s="510"/>
      <c r="AU38" s="510"/>
      <c r="AV38" s="510"/>
      <c r="AW38" s="510"/>
      <c r="AX38" s="510"/>
      <c r="AY38" s="510"/>
      <c r="AZ38" s="510"/>
      <c r="BA38" s="510"/>
      <c r="BB38" s="510"/>
      <c r="BC38" s="510"/>
      <c r="BD38" s="167"/>
      <c r="BE38" s="511" t="str">
        <f t="shared" si="1"/>
        <v/>
      </c>
      <c r="BF38" s="511"/>
      <c r="BG38" s="510"/>
      <c r="BH38" s="510"/>
      <c r="BI38" s="510"/>
      <c r="BJ38" s="510"/>
      <c r="BK38" s="510"/>
      <c r="BL38" s="510"/>
      <c r="BM38" s="510"/>
      <c r="BN38" s="510"/>
      <c r="BO38" s="510"/>
      <c r="BP38" s="510"/>
      <c r="BQ38" s="510"/>
      <c r="BR38" s="510"/>
      <c r="BS38" s="510"/>
      <c r="BT38" s="510"/>
      <c r="BU38" s="510"/>
      <c r="BV38" s="167"/>
      <c r="BW38" s="511">
        <f t="shared" si="2"/>
        <v>12</v>
      </c>
      <c r="BX38" s="511"/>
      <c r="BY38" s="510" t="str">
        <f>IF('各会計、関係団体の財政状況及び健全化判断比率'!B72="","",'各会計、関係団体の財政状況及び健全化判断比率'!B72)</f>
        <v>彩の国さいたま人づくり広域連合</v>
      </c>
      <c r="BZ38" s="510"/>
      <c r="CA38" s="510"/>
      <c r="CB38" s="510"/>
      <c r="CC38" s="510"/>
      <c r="CD38" s="510"/>
      <c r="CE38" s="510"/>
      <c r="CF38" s="510"/>
      <c r="CG38" s="510"/>
      <c r="CH38" s="510"/>
      <c r="CI38" s="510"/>
      <c r="CJ38" s="510"/>
      <c r="CK38" s="510"/>
      <c r="CL38" s="510"/>
      <c r="CM38" s="510"/>
      <c r="CN38" s="167"/>
      <c r="CO38" s="511" t="str">
        <f t="shared" si="3"/>
        <v/>
      </c>
      <c r="CP38" s="511"/>
      <c r="CQ38" s="510" t="str">
        <f>IF('各会計、関係団体の財政状況及び健全化判断比率'!BS11="","",'各会計、関係団体の財政状況及び健全化判断比率'!BS11)</f>
        <v/>
      </c>
      <c r="CR38" s="510"/>
      <c r="CS38" s="510"/>
      <c r="CT38" s="510"/>
      <c r="CU38" s="510"/>
      <c r="CV38" s="510"/>
      <c r="CW38" s="510"/>
      <c r="CX38" s="510"/>
      <c r="CY38" s="510"/>
      <c r="CZ38" s="510"/>
      <c r="DA38" s="510"/>
      <c r="DB38" s="510"/>
      <c r="DC38" s="510"/>
      <c r="DD38" s="510"/>
      <c r="DE38" s="510"/>
      <c r="DF38" s="164"/>
      <c r="DG38" s="512" t="str">
        <f>IF('各会計、関係団体の財政状況及び健全化判断比率'!BR11="","",'各会計、関係団体の財政状況及び健全化判断比率'!BR11)</f>
        <v/>
      </c>
      <c r="DH38" s="512"/>
      <c r="DI38" s="171"/>
      <c r="DJ38" s="139"/>
      <c r="DK38" s="139"/>
      <c r="DL38" s="139"/>
      <c r="DM38" s="139"/>
      <c r="DN38" s="139"/>
      <c r="DO38" s="139"/>
    </row>
    <row r="39" spans="1:119" ht="32.25" customHeight="1">
      <c r="A39" s="140"/>
      <c r="B39" s="166"/>
      <c r="C39" s="511" t="str">
        <f t="shared" si="5"/>
        <v/>
      </c>
      <c r="D39" s="511"/>
      <c r="E39" s="510" t="str">
        <f>IF('各会計、関係団体の財政状況及び健全化判断比率'!B12="","",'各会計、関係団体の財政状況及び健全化判断比率'!B12)</f>
        <v/>
      </c>
      <c r="F39" s="510"/>
      <c r="G39" s="510"/>
      <c r="H39" s="510"/>
      <c r="I39" s="510"/>
      <c r="J39" s="510"/>
      <c r="K39" s="510"/>
      <c r="L39" s="510"/>
      <c r="M39" s="510"/>
      <c r="N39" s="510"/>
      <c r="O39" s="510"/>
      <c r="P39" s="510"/>
      <c r="Q39" s="510"/>
      <c r="R39" s="510"/>
      <c r="S39" s="510"/>
      <c r="T39" s="167"/>
      <c r="U39" s="511" t="str">
        <f t="shared" si="4"/>
        <v/>
      </c>
      <c r="V39" s="511"/>
      <c r="W39" s="510"/>
      <c r="X39" s="510"/>
      <c r="Y39" s="510"/>
      <c r="Z39" s="510"/>
      <c r="AA39" s="510"/>
      <c r="AB39" s="510"/>
      <c r="AC39" s="510"/>
      <c r="AD39" s="510"/>
      <c r="AE39" s="510"/>
      <c r="AF39" s="510"/>
      <c r="AG39" s="510"/>
      <c r="AH39" s="510"/>
      <c r="AI39" s="510"/>
      <c r="AJ39" s="510"/>
      <c r="AK39" s="510"/>
      <c r="AL39" s="167"/>
      <c r="AM39" s="511" t="str">
        <f t="shared" si="0"/>
        <v/>
      </c>
      <c r="AN39" s="511"/>
      <c r="AO39" s="510"/>
      <c r="AP39" s="510"/>
      <c r="AQ39" s="510"/>
      <c r="AR39" s="510"/>
      <c r="AS39" s="510"/>
      <c r="AT39" s="510"/>
      <c r="AU39" s="510"/>
      <c r="AV39" s="510"/>
      <c r="AW39" s="510"/>
      <c r="AX39" s="510"/>
      <c r="AY39" s="510"/>
      <c r="AZ39" s="510"/>
      <c r="BA39" s="510"/>
      <c r="BB39" s="510"/>
      <c r="BC39" s="510"/>
      <c r="BD39" s="167"/>
      <c r="BE39" s="511" t="str">
        <f t="shared" si="1"/>
        <v/>
      </c>
      <c r="BF39" s="511"/>
      <c r="BG39" s="510"/>
      <c r="BH39" s="510"/>
      <c r="BI39" s="510"/>
      <c r="BJ39" s="510"/>
      <c r="BK39" s="510"/>
      <c r="BL39" s="510"/>
      <c r="BM39" s="510"/>
      <c r="BN39" s="510"/>
      <c r="BO39" s="510"/>
      <c r="BP39" s="510"/>
      <c r="BQ39" s="510"/>
      <c r="BR39" s="510"/>
      <c r="BS39" s="510"/>
      <c r="BT39" s="510"/>
      <c r="BU39" s="510"/>
      <c r="BV39" s="167"/>
      <c r="BW39" s="511">
        <f t="shared" si="2"/>
        <v>13</v>
      </c>
      <c r="BX39" s="511"/>
      <c r="BY39" s="510" t="str">
        <f>IF('各会計、関係団体の財政状況及び健全化判断比率'!B73="","",'各会計、関係団体の財政状況及び健全化判断比率'!B73)</f>
        <v>埼玉県都市競艇組合</v>
      </c>
      <c r="BZ39" s="510"/>
      <c r="CA39" s="510"/>
      <c r="CB39" s="510"/>
      <c r="CC39" s="510"/>
      <c r="CD39" s="510"/>
      <c r="CE39" s="510"/>
      <c r="CF39" s="510"/>
      <c r="CG39" s="510"/>
      <c r="CH39" s="510"/>
      <c r="CI39" s="510"/>
      <c r="CJ39" s="510"/>
      <c r="CK39" s="510"/>
      <c r="CL39" s="510"/>
      <c r="CM39" s="510"/>
      <c r="CN39" s="167"/>
      <c r="CO39" s="511" t="str">
        <f t="shared" si="3"/>
        <v/>
      </c>
      <c r="CP39" s="511"/>
      <c r="CQ39" s="510" t="str">
        <f>IF('各会計、関係団体の財政状況及び健全化判断比率'!BS12="","",'各会計、関係団体の財政状況及び健全化判断比率'!BS12)</f>
        <v/>
      </c>
      <c r="CR39" s="510"/>
      <c r="CS39" s="510"/>
      <c r="CT39" s="510"/>
      <c r="CU39" s="510"/>
      <c r="CV39" s="510"/>
      <c r="CW39" s="510"/>
      <c r="CX39" s="510"/>
      <c r="CY39" s="510"/>
      <c r="CZ39" s="510"/>
      <c r="DA39" s="510"/>
      <c r="DB39" s="510"/>
      <c r="DC39" s="510"/>
      <c r="DD39" s="510"/>
      <c r="DE39" s="510"/>
      <c r="DF39" s="164"/>
      <c r="DG39" s="512" t="str">
        <f>IF('各会計、関係団体の財政状況及び健全化判断比率'!BR12="","",'各会計、関係団体の財政状況及び健全化判断比率'!BR12)</f>
        <v/>
      </c>
      <c r="DH39" s="512"/>
      <c r="DI39" s="171"/>
      <c r="DJ39" s="139"/>
      <c r="DK39" s="139"/>
      <c r="DL39" s="139"/>
      <c r="DM39" s="139"/>
      <c r="DN39" s="139"/>
      <c r="DO39" s="139"/>
    </row>
    <row r="40" spans="1:119" ht="32.25" customHeight="1">
      <c r="A40" s="140"/>
      <c r="B40" s="166"/>
      <c r="C40" s="511" t="str">
        <f t="shared" si="5"/>
        <v/>
      </c>
      <c r="D40" s="511"/>
      <c r="E40" s="510" t="str">
        <f>IF('各会計、関係団体の財政状況及び健全化判断比率'!B13="","",'各会計、関係団体の財政状況及び健全化判断比率'!B13)</f>
        <v/>
      </c>
      <c r="F40" s="510"/>
      <c r="G40" s="510"/>
      <c r="H40" s="510"/>
      <c r="I40" s="510"/>
      <c r="J40" s="510"/>
      <c r="K40" s="510"/>
      <c r="L40" s="510"/>
      <c r="M40" s="510"/>
      <c r="N40" s="510"/>
      <c r="O40" s="510"/>
      <c r="P40" s="510"/>
      <c r="Q40" s="510"/>
      <c r="R40" s="510"/>
      <c r="S40" s="510"/>
      <c r="T40" s="167"/>
      <c r="U40" s="511" t="str">
        <f t="shared" si="4"/>
        <v/>
      </c>
      <c r="V40" s="511"/>
      <c r="W40" s="510"/>
      <c r="X40" s="510"/>
      <c r="Y40" s="510"/>
      <c r="Z40" s="510"/>
      <c r="AA40" s="510"/>
      <c r="AB40" s="510"/>
      <c r="AC40" s="510"/>
      <c r="AD40" s="510"/>
      <c r="AE40" s="510"/>
      <c r="AF40" s="510"/>
      <c r="AG40" s="510"/>
      <c r="AH40" s="510"/>
      <c r="AI40" s="510"/>
      <c r="AJ40" s="510"/>
      <c r="AK40" s="510"/>
      <c r="AL40" s="167"/>
      <c r="AM40" s="511" t="str">
        <f t="shared" si="0"/>
        <v/>
      </c>
      <c r="AN40" s="511"/>
      <c r="AO40" s="510"/>
      <c r="AP40" s="510"/>
      <c r="AQ40" s="510"/>
      <c r="AR40" s="510"/>
      <c r="AS40" s="510"/>
      <c r="AT40" s="510"/>
      <c r="AU40" s="510"/>
      <c r="AV40" s="510"/>
      <c r="AW40" s="510"/>
      <c r="AX40" s="510"/>
      <c r="AY40" s="510"/>
      <c r="AZ40" s="510"/>
      <c r="BA40" s="510"/>
      <c r="BB40" s="510"/>
      <c r="BC40" s="510"/>
      <c r="BD40" s="167"/>
      <c r="BE40" s="511" t="str">
        <f t="shared" si="1"/>
        <v/>
      </c>
      <c r="BF40" s="511"/>
      <c r="BG40" s="510"/>
      <c r="BH40" s="510"/>
      <c r="BI40" s="510"/>
      <c r="BJ40" s="510"/>
      <c r="BK40" s="510"/>
      <c r="BL40" s="510"/>
      <c r="BM40" s="510"/>
      <c r="BN40" s="510"/>
      <c r="BO40" s="510"/>
      <c r="BP40" s="510"/>
      <c r="BQ40" s="510"/>
      <c r="BR40" s="510"/>
      <c r="BS40" s="510"/>
      <c r="BT40" s="510"/>
      <c r="BU40" s="510"/>
      <c r="BV40" s="167"/>
      <c r="BW40" s="511">
        <f t="shared" si="2"/>
        <v>14</v>
      </c>
      <c r="BX40" s="511"/>
      <c r="BY40" s="510" t="str">
        <f>IF('各会計、関係団体の財政状況及び健全化判断比率'!B74="","",'各会計、関係団体の財政状況及び健全化判断比率'!B74)</f>
        <v>大里広域市町村圏組合</v>
      </c>
      <c r="BZ40" s="510"/>
      <c r="CA40" s="510"/>
      <c r="CB40" s="510"/>
      <c r="CC40" s="510"/>
      <c r="CD40" s="510"/>
      <c r="CE40" s="510"/>
      <c r="CF40" s="510"/>
      <c r="CG40" s="510"/>
      <c r="CH40" s="510"/>
      <c r="CI40" s="510"/>
      <c r="CJ40" s="510"/>
      <c r="CK40" s="510"/>
      <c r="CL40" s="510"/>
      <c r="CM40" s="510"/>
      <c r="CN40" s="167"/>
      <c r="CO40" s="511" t="str">
        <f t="shared" si="3"/>
        <v/>
      </c>
      <c r="CP40" s="511"/>
      <c r="CQ40" s="510" t="str">
        <f>IF('各会計、関係団体の財政状況及び健全化判断比率'!BS13="","",'各会計、関係団体の財政状況及び健全化判断比率'!BS13)</f>
        <v/>
      </c>
      <c r="CR40" s="510"/>
      <c r="CS40" s="510"/>
      <c r="CT40" s="510"/>
      <c r="CU40" s="510"/>
      <c r="CV40" s="510"/>
      <c r="CW40" s="510"/>
      <c r="CX40" s="510"/>
      <c r="CY40" s="510"/>
      <c r="CZ40" s="510"/>
      <c r="DA40" s="510"/>
      <c r="DB40" s="510"/>
      <c r="DC40" s="510"/>
      <c r="DD40" s="510"/>
      <c r="DE40" s="510"/>
      <c r="DF40" s="164"/>
      <c r="DG40" s="512" t="str">
        <f>IF('各会計、関係団体の財政状況及び健全化判断比率'!BR13="","",'各会計、関係団体の財政状況及び健全化判断比率'!BR13)</f>
        <v/>
      </c>
      <c r="DH40" s="512"/>
      <c r="DI40" s="171"/>
      <c r="DJ40" s="139"/>
      <c r="DK40" s="139"/>
      <c r="DL40" s="139"/>
      <c r="DM40" s="139"/>
      <c r="DN40" s="139"/>
      <c r="DO40" s="139"/>
    </row>
    <row r="41" spans="1:119" ht="32.25" customHeight="1">
      <c r="A41" s="140"/>
      <c r="B41" s="166"/>
      <c r="C41" s="511" t="str">
        <f t="shared" si="5"/>
        <v/>
      </c>
      <c r="D41" s="511"/>
      <c r="E41" s="510" t="str">
        <f>IF('各会計、関係団体の財政状況及び健全化判断比率'!B14="","",'各会計、関係団体の財政状況及び健全化判断比率'!B14)</f>
        <v/>
      </c>
      <c r="F41" s="510"/>
      <c r="G41" s="510"/>
      <c r="H41" s="510"/>
      <c r="I41" s="510"/>
      <c r="J41" s="510"/>
      <c r="K41" s="510"/>
      <c r="L41" s="510"/>
      <c r="M41" s="510"/>
      <c r="N41" s="510"/>
      <c r="O41" s="510"/>
      <c r="P41" s="510"/>
      <c r="Q41" s="510"/>
      <c r="R41" s="510"/>
      <c r="S41" s="510"/>
      <c r="T41" s="167"/>
      <c r="U41" s="511" t="str">
        <f t="shared" si="4"/>
        <v/>
      </c>
      <c r="V41" s="511"/>
      <c r="W41" s="510"/>
      <c r="X41" s="510"/>
      <c r="Y41" s="510"/>
      <c r="Z41" s="510"/>
      <c r="AA41" s="510"/>
      <c r="AB41" s="510"/>
      <c r="AC41" s="510"/>
      <c r="AD41" s="510"/>
      <c r="AE41" s="510"/>
      <c r="AF41" s="510"/>
      <c r="AG41" s="510"/>
      <c r="AH41" s="510"/>
      <c r="AI41" s="510"/>
      <c r="AJ41" s="510"/>
      <c r="AK41" s="510"/>
      <c r="AL41" s="167"/>
      <c r="AM41" s="511" t="str">
        <f t="shared" si="0"/>
        <v/>
      </c>
      <c r="AN41" s="511"/>
      <c r="AO41" s="510"/>
      <c r="AP41" s="510"/>
      <c r="AQ41" s="510"/>
      <c r="AR41" s="510"/>
      <c r="AS41" s="510"/>
      <c r="AT41" s="510"/>
      <c r="AU41" s="510"/>
      <c r="AV41" s="510"/>
      <c r="AW41" s="510"/>
      <c r="AX41" s="510"/>
      <c r="AY41" s="510"/>
      <c r="AZ41" s="510"/>
      <c r="BA41" s="510"/>
      <c r="BB41" s="510"/>
      <c r="BC41" s="510"/>
      <c r="BD41" s="167"/>
      <c r="BE41" s="511" t="str">
        <f t="shared" si="1"/>
        <v/>
      </c>
      <c r="BF41" s="511"/>
      <c r="BG41" s="510"/>
      <c r="BH41" s="510"/>
      <c r="BI41" s="510"/>
      <c r="BJ41" s="510"/>
      <c r="BK41" s="510"/>
      <c r="BL41" s="510"/>
      <c r="BM41" s="510"/>
      <c r="BN41" s="510"/>
      <c r="BO41" s="510"/>
      <c r="BP41" s="510"/>
      <c r="BQ41" s="510"/>
      <c r="BR41" s="510"/>
      <c r="BS41" s="510"/>
      <c r="BT41" s="510"/>
      <c r="BU41" s="510"/>
      <c r="BV41" s="167"/>
      <c r="BW41" s="511" t="str">
        <f t="shared" si="2"/>
        <v/>
      </c>
      <c r="BX41" s="511"/>
      <c r="BY41" s="510" t="str">
        <f>IF('各会計、関係団体の財政状況及び健全化判断比率'!B75="","",'各会計、関係団体の財政状況及び健全化判断比率'!B75)</f>
        <v/>
      </c>
      <c r="BZ41" s="510"/>
      <c r="CA41" s="510"/>
      <c r="CB41" s="510"/>
      <c r="CC41" s="510"/>
      <c r="CD41" s="510"/>
      <c r="CE41" s="510"/>
      <c r="CF41" s="510"/>
      <c r="CG41" s="510"/>
      <c r="CH41" s="510"/>
      <c r="CI41" s="510"/>
      <c r="CJ41" s="510"/>
      <c r="CK41" s="510"/>
      <c r="CL41" s="510"/>
      <c r="CM41" s="510"/>
      <c r="CN41" s="167"/>
      <c r="CO41" s="511" t="str">
        <f t="shared" si="3"/>
        <v/>
      </c>
      <c r="CP41" s="511"/>
      <c r="CQ41" s="510" t="str">
        <f>IF('各会計、関係団体の財政状況及び健全化判断比率'!BS14="","",'各会計、関係団体の財政状況及び健全化判断比率'!BS14)</f>
        <v/>
      </c>
      <c r="CR41" s="510"/>
      <c r="CS41" s="510"/>
      <c r="CT41" s="510"/>
      <c r="CU41" s="510"/>
      <c r="CV41" s="510"/>
      <c r="CW41" s="510"/>
      <c r="CX41" s="510"/>
      <c r="CY41" s="510"/>
      <c r="CZ41" s="510"/>
      <c r="DA41" s="510"/>
      <c r="DB41" s="510"/>
      <c r="DC41" s="510"/>
      <c r="DD41" s="510"/>
      <c r="DE41" s="510"/>
      <c r="DF41" s="164"/>
      <c r="DG41" s="512" t="str">
        <f>IF('各会計、関係団体の財政状況及び健全化判断比率'!BR14="","",'各会計、関係団体の財政状況及び健全化判断比率'!BR14)</f>
        <v/>
      </c>
      <c r="DH41" s="512"/>
      <c r="DI41" s="171"/>
      <c r="DJ41" s="139"/>
      <c r="DK41" s="139"/>
      <c r="DL41" s="139"/>
      <c r="DM41" s="139"/>
      <c r="DN41" s="139"/>
      <c r="DO41" s="139"/>
    </row>
    <row r="42" spans="1:119" ht="32.25" customHeight="1">
      <c r="A42" s="139"/>
      <c r="B42" s="166"/>
      <c r="C42" s="511" t="str">
        <f t="shared" si="5"/>
        <v/>
      </c>
      <c r="D42" s="511"/>
      <c r="E42" s="510" t="str">
        <f>IF('各会計、関係団体の財政状況及び健全化判断比率'!B15="","",'各会計、関係団体の財政状況及び健全化判断比率'!B15)</f>
        <v/>
      </c>
      <c r="F42" s="510"/>
      <c r="G42" s="510"/>
      <c r="H42" s="510"/>
      <c r="I42" s="510"/>
      <c r="J42" s="510"/>
      <c r="K42" s="510"/>
      <c r="L42" s="510"/>
      <c r="M42" s="510"/>
      <c r="N42" s="510"/>
      <c r="O42" s="510"/>
      <c r="P42" s="510"/>
      <c r="Q42" s="510"/>
      <c r="R42" s="510"/>
      <c r="S42" s="510"/>
      <c r="T42" s="167"/>
      <c r="U42" s="511" t="str">
        <f t="shared" si="4"/>
        <v/>
      </c>
      <c r="V42" s="511"/>
      <c r="W42" s="510"/>
      <c r="X42" s="510"/>
      <c r="Y42" s="510"/>
      <c r="Z42" s="510"/>
      <c r="AA42" s="510"/>
      <c r="AB42" s="510"/>
      <c r="AC42" s="510"/>
      <c r="AD42" s="510"/>
      <c r="AE42" s="510"/>
      <c r="AF42" s="510"/>
      <c r="AG42" s="510"/>
      <c r="AH42" s="510"/>
      <c r="AI42" s="510"/>
      <c r="AJ42" s="510"/>
      <c r="AK42" s="510"/>
      <c r="AL42" s="167"/>
      <c r="AM42" s="511" t="str">
        <f t="shared" si="0"/>
        <v/>
      </c>
      <c r="AN42" s="511"/>
      <c r="AO42" s="510"/>
      <c r="AP42" s="510"/>
      <c r="AQ42" s="510"/>
      <c r="AR42" s="510"/>
      <c r="AS42" s="510"/>
      <c r="AT42" s="510"/>
      <c r="AU42" s="510"/>
      <c r="AV42" s="510"/>
      <c r="AW42" s="510"/>
      <c r="AX42" s="510"/>
      <c r="AY42" s="510"/>
      <c r="AZ42" s="510"/>
      <c r="BA42" s="510"/>
      <c r="BB42" s="510"/>
      <c r="BC42" s="510"/>
      <c r="BD42" s="167"/>
      <c r="BE42" s="511" t="str">
        <f t="shared" si="1"/>
        <v/>
      </c>
      <c r="BF42" s="511"/>
      <c r="BG42" s="510"/>
      <c r="BH42" s="510"/>
      <c r="BI42" s="510"/>
      <c r="BJ42" s="510"/>
      <c r="BK42" s="510"/>
      <c r="BL42" s="510"/>
      <c r="BM42" s="510"/>
      <c r="BN42" s="510"/>
      <c r="BO42" s="510"/>
      <c r="BP42" s="510"/>
      <c r="BQ42" s="510"/>
      <c r="BR42" s="510"/>
      <c r="BS42" s="510"/>
      <c r="BT42" s="510"/>
      <c r="BU42" s="510"/>
      <c r="BV42" s="167"/>
      <c r="BW42" s="511" t="str">
        <f t="shared" si="2"/>
        <v/>
      </c>
      <c r="BX42" s="511"/>
      <c r="BY42" s="510" t="str">
        <f>IF('各会計、関係団体の財政状況及び健全化判断比率'!B76="","",'各会計、関係団体の財政状況及び健全化判断比率'!B76)</f>
        <v/>
      </c>
      <c r="BZ42" s="510"/>
      <c r="CA42" s="510"/>
      <c r="CB42" s="510"/>
      <c r="CC42" s="510"/>
      <c r="CD42" s="510"/>
      <c r="CE42" s="510"/>
      <c r="CF42" s="510"/>
      <c r="CG42" s="510"/>
      <c r="CH42" s="510"/>
      <c r="CI42" s="510"/>
      <c r="CJ42" s="510"/>
      <c r="CK42" s="510"/>
      <c r="CL42" s="510"/>
      <c r="CM42" s="510"/>
      <c r="CN42" s="167"/>
      <c r="CO42" s="511" t="str">
        <f t="shared" si="3"/>
        <v/>
      </c>
      <c r="CP42" s="511"/>
      <c r="CQ42" s="510" t="str">
        <f>IF('各会計、関係団体の財政状況及び健全化判断比率'!BS15="","",'各会計、関係団体の財政状況及び健全化判断比率'!BS15)</f>
        <v/>
      </c>
      <c r="CR42" s="510"/>
      <c r="CS42" s="510"/>
      <c r="CT42" s="510"/>
      <c r="CU42" s="510"/>
      <c r="CV42" s="510"/>
      <c r="CW42" s="510"/>
      <c r="CX42" s="510"/>
      <c r="CY42" s="510"/>
      <c r="CZ42" s="510"/>
      <c r="DA42" s="510"/>
      <c r="DB42" s="510"/>
      <c r="DC42" s="510"/>
      <c r="DD42" s="510"/>
      <c r="DE42" s="510"/>
      <c r="DF42" s="164"/>
      <c r="DG42" s="512" t="str">
        <f>IF('各会計、関係団体の財政状況及び健全化判断比率'!BR15="","",'各会計、関係団体の財政状況及び健全化判断比率'!BR15)</f>
        <v/>
      </c>
      <c r="DH42" s="512"/>
      <c r="DI42" s="171"/>
      <c r="DJ42" s="139"/>
      <c r="DK42" s="139"/>
      <c r="DL42" s="139"/>
      <c r="DM42" s="139"/>
      <c r="DN42" s="139"/>
      <c r="DO42" s="139"/>
    </row>
    <row r="43" spans="1:119" ht="32.25" customHeight="1">
      <c r="A43" s="139"/>
      <c r="B43" s="166"/>
      <c r="C43" s="511" t="str">
        <f t="shared" si="5"/>
        <v/>
      </c>
      <c r="D43" s="511"/>
      <c r="E43" s="510" t="str">
        <f>IF('各会計、関係団体の財政状況及び健全化判断比率'!B16="","",'各会計、関係団体の財政状況及び健全化判断比率'!B16)</f>
        <v/>
      </c>
      <c r="F43" s="510"/>
      <c r="G43" s="510"/>
      <c r="H43" s="510"/>
      <c r="I43" s="510"/>
      <c r="J43" s="510"/>
      <c r="K43" s="510"/>
      <c r="L43" s="510"/>
      <c r="M43" s="510"/>
      <c r="N43" s="510"/>
      <c r="O43" s="510"/>
      <c r="P43" s="510"/>
      <c r="Q43" s="510"/>
      <c r="R43" s="510"/>
      <c r="S43" s="510"/>
      <c r="T43" s="167"/>
      <c r="U43" s="511" t="str">
        <f t="shared" si="4"/>
        <v/>
      </c>
      <c r="V43" s="511"/>
      <c r="W43" s="510"/>
      <c r="X43" s="510"/>
      <c r="Y43" s="510"/>
      <c r="Z43" s="510"/>
      <c r="AA43" s="510"/>
      <c r="AB43" s="510"/>
      <c r="AC43" s="510"/>
      <c r="AD43" s="510"/>
      <c r="AE43" s="510"/>
      <c r="AF43" s="510"/>
      <c r="AG43" s="510"/>
      <c r="AH43" s="510"/>
      <c r="AI43" s="510"/>
      <c r="AJ43" s="510"/>
      <c r="AK43" s="510"/>
      <c r="AL43" s="167"/>
      <c r="AM43" s="511" t="str">
        <f t="shared" si="0"/>
        <v/>
      </c>
      <c r="AN43" s="511"/>
      <c r="AO43" s="510"/>
      <c r="AP43" s="510"/>
      <c r="AQ43" s="510"/>
      <c r="AR43" s="510"/>
      <c r="AS43" s="510"/>
      <c r="AT43" s="510"/>
      <c r="AU43" s="510"/>
      <c r="AV43" s="510"/>
      <c r="AW43" s="510"/>
      <c r="AX43" s="510"/>
      <c r="AY43" s="510"/>
      <c r="AZ43" s="510"/>
      <c r="BA43" s="510"/>
      <c r="BB43" s="510"/>
      <c r="BC43" s="510"/>
      <c r="BD43" s="167"/>
      <c r="BE43" s="511" t="str">
        <f t="shared" si="1"/>
        <v/>
      </c>
      <c r="BF43" s="511"/>
      <c r="BG43" s="510"/>
      <c r="BH43" s="510"/>
      <c r="BI43" s="510"/>
      <c r="BJ43" s="510"/>
      <c r="BK43" s="510"/>
      <c r="BL43" s="510"/>
      <c r="BM43" s="510"/>
      <c r="BN43" s="510"/>
      <c r="BO43" s="510"/>
      <c r="BP43" s="510"/>
      <c r="BQ43" s="510"/>
      <c r="BR43" s="510"/>
      <c r="BS43" s="510"/>
      <c r="BT43" s="510"/>
      <c r="BU43" s="510"/>
      <c r="BV43" s="167"/>
      <c r="BW43" s="511" t="str">
        <f t="shared" si="2"/>
        <v/>
      </c>
      <c r="BX43" s="511"/>
      <c r="BY43" s="510" t="str">
        <f>IF('各会計、関係団体の財政状況及び健全化判断比率'!B77="","",'各会計、関係団体の財政状況及び健全化判断比率'!B77)</f>
        <v/>
      </c>
      <c r="BZ43" s="510"/>
      <c r="CA43" s="510"/>
      <c r="CB43" s="510"/>
      <c r="CC43" s="510"/>
      <c r="CD43" s="510"/>
      <c r="CE43" s="510"/>
      <c r="CF43" s="510"/>
      <c r="CG43" s="510"/>
      <c r="CH43" s="510"/>
      <c r="CI43" s="510"/>
      <c r="CJ43" s="510"/>
      <c r="CK43" s="510"/>
      <c r="CL43" s="510"/>
      <c r="CM43" s="510"/>
      <c r="CN43" s="167"/>
      <c r="CO43" s="511" t="str">
        <f t="shared" si="3"/>
        <v/>
      </c>
      <c r="CP43" s="511"/>
      <c r="CQ43" s="510" t="str">
        <f>IF('各会計、関係団体の財政状況及び健全化判断比率'!BS16="","",'各会計、関係団体の財政状況及び健全化判断比率'!BS16)</f>
        <v/>
      </c>
      <c r="CR43" s="510"/>
      <c r="CS43" s="510"/>
      <c r="CT43" s="510"/>
      <c r="CU43" s="510"/>
      <c r="CV43" s="510"/>
      <c r="CW43" s="510"/>
      <c r="CX43" s="510"/>
      <c r="CY43" s="510"/>
      <c r="CZ43" s="510"/>
      <c r="DA43" s="510"/>
      <c r="DB43" s="510"/>
      <c r="DC43" s="510"/>
      <c r="DD43" s="510"/>
      <c r="DE43" s="510"/>
      <c r="DF43" s="164"/>
      <c r="DG43" s="512" t="str">
        <f>IF('各会計、関係団体の財政状況及び健全化判断比率'!BR16="","",'各会計、関係団体の財政状況及び健全化判断比率'!BR16)</f>
        <v/>
      </c>
      <c r="DH43" s="512"/>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10.53</v>
      </c>
      <c r="G34" s="33">
        <v>11.17</v>
      </c>
      <c r="H34" s="33">
        <v>10.14</v>
      </c>
      <c r="I34" s="33">
        <v>12.78</v>
      </c>
      <c r="J34" s="34">
        <v>12.15</v>
      </c>
      <c r="K34" s="22"/>
      <c r="L34" s="22"/>
      <c r="M34" s="22"/>
      <c r="N34" s="22"/>
      <c r="O34" s="22"/>
      <c r="P34" s="22"/>
    </row>
    <row r="35" spans="1:16" ht="39" customHeight="1">
      <c r="A35" s="22"/>
      <c r="B35" s="35"/>
      <c r="C35" s="1178" t="s">
        <v>525</v>
      </c>
      <c r="D35" s="1179"/>
      <c r="E35" s="1180"/>
      <c r="F35" s="36">
        <v>14.24</v>
      </c>
      <c r="G35" s="37">
        <v>13.02</v>
      </c>
      <c r="H35" s="37">
        <v>6.37</v>
      </c>
      <c r="I35" s="37">
        <v>6.04</v>
      </c>
      <c r="J35" s="38">
        <v>6.26</v>
      </c>
      <c r="K35" s="22"/>
      <c r="L35" s="22"/>
      <c r="M35" s="22"/>
      <c r="N35" s="22"/>
      <c r="O35" s="22"/>
      <c r="P35" s="22"/>
    </row>
    <row r="36" spans="1:16" ht="39" customHeight="1">
      <c r="A36" s="22"/>
      <c r="B36" s="35"/>
      <c r="C36" s="1178" t="s">
        <v>526</v>
      </c>
      <c r="D36" s="1179"/>
      <c r="E36" s="1180"/>
      <c r="F36" s="36">
        <v>2.98</v>
      </c>
      <c r="G36" s="37">
        <v>3.43</v>
      </c>
      <c r="H36" s="37">
        <v>3.72</v>
      </c>
      <c r="I36" s="37">
        <v>4.79</v>
      </c>
      <c r="J36" s="38">
        <v>6.22</v>
      </c>
      <c r="K36" s="22"/>
      <c r="L36" s="22"/>
      <c r="M36" s="22"/>
      <c r="N36" s="22"/>
      <c r="O36" s="22"/>
      <c r="P36" s="22"/>
    </row>
    <row r="37" spans="1:16" ht="39" customHeight="1">
      <c r="A37" s="22"/>
      <c r="B37" s="35"/>
      <c r="C37" s="1178" t="s">
        <v>527</v>
      </c>
      <c r="D37" s="1179"/>
      <c r="E37" s="1180"/>
      <c r="F37" s="36">
        <v>2.63</v>
      </c>
      <c r="G37" s="37">
        <v>2.58</v>
      </c>
      <c r="H37" s="37">
        <v>2.37</v>
      </c>
      <c r="I37" s="37">
        <v>0.71</v>
      </c>
      <c r="J37" s="38">
        <v>0.72</v>
      </c>
      <c r="K37" s="22"/>
      <c r="L37" s="22"/>
      <c r="M37" s="22"/>
      <c r="N37" s="22"/>
      <c r="O37" s="22"/>
      <c r="P37" s="22"/>
    </row>
    <row r="38" spans="1:16" ht="39" customHeight="1">
      <c r="A38" s="22"/>
      <c r="B38" s="35"/>
      <c r="C38" s="1178" t="s">
        <v>528</v>
      </c>
      <c r="D38" s="1179"/>
      <c r="E38" s="1180"/>
      <c r="F38" s="36">
        <v>0.28999999999999998</v>
      </c>
      <c r="G38" s="37">
        <v>0.26</v>
      </c>
      <c r="H38" s="37">
        <v>0.24</v>
      </c>
      <c r="I38" s="37">
        <v>0.12</v>
      </c>
      <c r="J38" s="38">
        <v>0.18</v>
      </c>
      <c r="K38" s="22"/>
      <c r="L38" s="22"/>
      <c r="M38" s="22"/>
      <c r="N38" s="22"/>
      <c r="O38" s="22"/>
      <c r="P38" s="22"/>
    </row>
    <row r="39" spans="1:16" ht="39" customHeight="1">
      <c r="A39" s="22"/>
      <c r="B39" s="35"/>
      <c r="C39" s="1178" t="s">
        <v>529</v>
      </c>
      <c r="D39" s="1179"/>
      <c r="E39" s="1180"/>
      <c r="F39" s="36">
        <v>0.44</v>
      </c>
      <c r="G39" s="37">
        <v>0.34</v>
      </c>
      <c r="H39" s="37">
        <v>0.21</v>
      </c>
      <c r="I39" s="37">
        <v>0.2</v>
      </c>
      <c r="J39" s="38">
        <v>0.14000000000000001</v>
      </c>
      <c r="K39" s="22"/>
      <c r="L39" s="22"/>
      <c r="M39" s="22"/>
      <c r="N39" s="22"/>
      <c r="O39" s="22"/>
      <c r="P39" s="22"/>
    </row>
    <row r="40" spans="1:16" ht="39" customHeight="1">
      <c r="A40" s="22"/>
      <c r="B40" s="35"/>
      <c r="C40" s="1178" t="s">
        <v>530</v>
      </c>
      <c r="D40" s="1179"/>
      <c r="E40" s="1180"/>
      <c r="F40" s="36">
        <v>0.01</v>
      </c>
      <c r="G40" s="37">
        <v>0.02</v>
      </c>
      <c r="H40" s="37">
        <v>0.01</v>
      </c>
      <c r="I40" s="37">
        <v>0.01</v>
      </c>
      <c r="J40" s="38">
        <v>0.03</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532</v>
      </c>
      <c r="D43" s="1182"/>
      <c r="E43" s="1183"/>
      <c r="F43" s="41">
        <v>0.23</v>
      </c>
      <c r="G43" s="42">
        <v>0.06</v>
      </c>
      <c r="H43" s="42">
        <v>0.06</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3255</v>
      </c>
      <c r="L45" s="60">
        <v>3576</v>
      </c>
      <c r="M45" s="60">
        <v>3403</v>
      </c>
      <c r="N45" s="60">
        <v>2886</v>
      </c>
      <c r="O45" s="61">
        <v>2866</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1923</v>
      </c>
      <c r="L48" s="64">
        <v>1798</v>
      </c>
      <c r="M48" s="64">
        <v>1457</v>
      </c>
      <c r="N48" s="64">
        <v>1405</v>
      </c>
      <c r="O48" s="65">
        <v>1207</v>
      </c>
      <c r="P48" s="48"/>
      <c r="Q48" s="48"/>
      <c r="R48" s="48"/>
      <c r="S48" s="48"/>
      <c r="T48" s="48"/>
      <c r="U48" s="48"/>
    </row>
    <row r="49" spans="1:21" ht="30.75" customHeight="1">
      <c r="A49" s="48"/>
      <c r="B49" s="1196"/>
      <c r="C49" s="1197"/>
      <c r="D49" s="62"/>
      <c r="E49" s="1188" t="s">
        <v>16</v>
      </c>
      <c r="F49" s="1188"/>
      <c r="G49" s="1188"/>
      <c r="H49" s="1188"/>
      <c r="I49" s="1188"/>
      <c r="J49" s="1189"/>
      <c r="K49" s="63">
        <v>153</v>
      </c>
      <c r="L49" s="64" t="s">
        <v>479</v>
      </c>
      <c r="M49" s="64" t="s">
        <v>479</v>
      </c>
      <c r="N49" s="64" t="s">
        <v>479</v>
      </c>
      <c r="O49" s="65" t="s">
        <v>479</v>
      </c>
      <c r="P49" s="48"/>
      <c r="Q49" s="48"/>
      <c r="R49" s="48"/>
      <c r="S49" s="48"/>
      <c r="T49" s="48"/>
      <c r="U49" s="48"/>
    </row>
    <row r="50" spans="1:21" ht="30.75" customHeight="1">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4038</v>
      </c>
      <c r="L52" s="64">
        <v>4172</v>
      </c>
      <c r="M52" s="64">
        <v>4303</v>
      </c>
      <c r="N52" s="64">
        <v>4059</v>
      </c>
      <c r="O52" s="65">
        <v>4202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1293</v>
      </c>
      <c r="L53" s="69">
        <v>1202</v>
      </c>
      <c r="M53" s="69">
        <v>557</v>
      </c>
      <c r="N53" s="69">
        <v>232</v>
      </c>
      <c r="O53" s="70">
        <v>-129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P43" sqref="P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29619</v>
      </c>
      <c r="J41" s="83">
        <v>31719</v>
      </c>
      <c r="K41" s="83">
        <v>33922</v>
      </c>
      <c r="L41" s="83">
        <v>34050</v>
      </c>
      <c r="M41" s="84">
        <v>33582</v>
      </c>
    </row>
    <row r="42" spans="2:13" ht="27.75" customHeight="1">
      <c r="B42" s="1204"/>
      <c r="C42" s="1205"/>
      <c r="D42" s="85"/>
      <c r="E42" s="1208" t="s">
        <v>26</v>
      </c>
      <c r="F42" s="1208"/>
      <c r="G42" s="1208"/>
      <c r="H42" s="1209"/>
      <c r="I42" s="86">
        <v>1108</v>
      </c>
      <c r="J42" s="87">
        <v>1643</v>
      </c>
      <c r="K42" s="87">
        <v>1448</v>
      </c>
      <c r="L42" s="87">
        <v>1441</v>
      </c>
      <c r="M42" s="88">
        <v>1744</v>
      </c>
    </row>
    <row r="43" spans="2:13" ht="27.75" customHeight="1">
      <c r="B43" s="1204"/>
      <c r="C43" s="1205"/>
      <c r="D43" s="85"/>
      <c r="E43" s="1208" t="s">
        <v>27</v>
      </c>
      <c r="F43" s="1208"/>
      <c r="G43" s="1208"/>
      <c r="H43" s="1209"/>
      <c r="I43" s="86">
        <v>19870</v>
      </c>
      <c r="J43" s="87">
        <v>19557</v>
      </c>
      <c r="K43" s="87">
        <v>15391</v>
      </c>
      <c r="L43" s="87">
        <v>13691</v>
      </c>
      <c r="M43" s="88">
        <v>11104</v>
      </c>
    </row>
    <row r="44" spans="2:13" ht="27.75" customHeight="1">
      <c r="B44" s="1204"/>
      <c r="C44" s="1205"/>
      <c r="D44" s="85"/>
      <c r="E44" s="1208" t="s">
        <v>28</v>
      </c>
      <c r="F44" s="1208"/>
      <c r="G44" s="1208"/>
      <c r="H44" s="1209"/>
      <c r="I44" s="86" t="s">
        <v>479</v>
      </c>
      <c r="J44" s="87" t="s">
        <v>479</v>
      </c>
      <c r="K44" s="87" t="s">
        <v>479</v>
      </c>
      <c r="L44" s="87" t="s">
        <v>479</v>
      </c>
      <c r="M44" s="88">
        <v>129</v>
      </c>
    </row>
    <row r="45" spans="2:13" ht="27.75" customHeight="1">
      <c r="B45" s="1204"/>
      <c r="C45" s="1205"/>
      <c r="D45" s="85"/>
      <c r="E45" s="1208" t="s">
        <v>29</v>
      </c>
      <c r="F45" s="1208"/>
      <c r="G45" s="1208"/>
      <c r="H45" s="1209"/>
      <c r="I45" s="86">
        <v>13608</v>
      </c>
      <c r="J45" s="87">
        <v>13107</v>
      </c>
      <c r="K45" s="87">
        <v>12483</v>
      </c>
      <c r="L45" s="87">
        <v>12143</v>
      </c>
      <c r="M45" s="88">
        <v>11976</v>
      </c>
    </row>
    <row r="46" spans="2:13" ht="27.75" customHeight="1">
      <c r="B46" s="1204"/>
      <c r="C46" s="1205"/>
      <c r="D46" s="89"/>
      <c r="E46" s="1208" t="s">
        <v>30</v>
      </c>
      <c r="F46" s="1208"/>
      <c r="G46" s="1208"/>
      <c r="H46" s="1209"/>
      <c r="I46" s="86">
        <v>10</v>
      </c>
      <c r="J46" s="87">
        <v>1</v>
      </c>
      <c r="K46" s="87">
        <v>2</v>
      </c>
      <c r="L46" s="87">
        <v>0</v>
      </c>
      <c r="M46" s="88">
        <v>1</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13328</v>
      </c>
      <c r="J50" s="87">
        <v>13839</v>
      </c>
      <c r="K50" s="87">
        <v>12769</v>
      </c>
      <c r="L50" s="87">
        <v>14867</v>
      </c>
      <c r="M50" s="88">
        <v>17349</v>
      </c>
    </row>
    <row r="51" spans="2:13" ht="27.75" customHeight="1">
      <c r="B51" s="1204"/>
      <c r="C51" s="1205"/>
      <c r="D51" s="85"/>
      <c r="E51" s="1208" t="s">
        <v>36</v>
      </c>
      <c r="F51" s="1208"/>
      <c r="G51" s="1208"/>
      <c r="H51" s="1209"/>
      <c r="I51" s="86">
        <v>1961</v>
      </c>
      <c r="J51" s="87">
        <v>4987</v>
      </c>
      <c r="K51" s="87">
        <v>4015</v>
      </c>
      <c r="L51" s="87">
        <v>3787</v>
      </c>
      <c r="M51" s="88">
        <v>4461</v>
      </c>
    </row>
    <row r="52" spans="2:13" ht="27.75" customHeight="1">
      <c r="B52" s="1206"/>
      <c r="C52" s="1207"/>
      <c r="D52" s="85"/>
      <c r="E52" s="1208" t="s">
        <v>37</v>
      </c>
      <c r="F52" s="1208"/>
      <c r="G52" s="1208"/>
      <c r="H52" s="1209"/>
      <c r="I52" s="86">
        <v>45163</v>
      </c>
      <c r="J52" s="87">
        <v>47277</v>
      </c>
      <c r="K52" s="87">
        <v>49199</v>
      </c>
      <c r="L52" s="87">
        <v>50358</v>
      </c>
      <c r="M52" s="88">
        <v>49866</v>
      </c>
    </row>
    <row r="53" spans="2:13" ht="27.75" customHeight="1" thickBot="1">
      <c r="B53" s="1210" t="s">
        <v>21</v>
      </c>
      <c r="C53" s="1211"/>
      <c r="D53" s="92"/>
      <c r="E53" s="1212" t="s">
        <v>38</v>
      </c>
      <c r="F53" s="1212"/>
      <c r="G53" s="1212"/>
      <c r="H53" s="1213"/>
      <c r="I53" s="93">
        <v>3764</v>
      </c>
      <c r="J53" s="94">
        <v>-76</v>
      </c>
      <c r="K53" s="94">
        <v>-2736</v>
      </c>
      <c r="L53" s="94">
        <v>-7687</v>
      </c>
      <c r="M53" s="95">
        <v>-13140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t="s">
        <v>558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552</v>
      </c>
      <c r="H51" s="1234"/>
      <c r="I51" s="1239" t="s">
        <v>553</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559</v>
      </c>
      <c r="J53" s="1243"/>
      <c r="K53" s="1244"/>
      <c r="L53" s="1244"/>
      <c r="M53" s="1244"/>
      <c r="N53" s="1246">
        <v>50.2</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554</v>
      </c>
      <c r="H55" s="1248"/>
      <c r="I55" s="1243" t="s">
        <v>553</v>
      </c>
      <c r="J55" s="1243"/>
      <c r="K55" s="1241"/>
      <c r="L55" s="1241"/>
      <c r="M55" s="1241"/>
      <c r="N55" s="1242">
        <v>34.9</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559</v>
      </c>
      <c r="J57" s="1253"/>
      <c r="K57" s="1244"/>
      <c r="L57" s="1244"/>
      <c r="M57" s="1244"/>
      <c r="N57" s="1246">
        <v>60.2</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552</v>
      </c>
      <c r="H73" s="1234"/>
      <c r="I73" s="1239" t="s">
        <v>553</v>
      </c>
      <c r="J73" s="1239"/>
      <c r="K73" s="1254">
        <v>14.2</v>
      </c>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557</v>
      </c>
      <c r="J75" s="1243"/>
      <c r="K75" s="1246">
        <v>6.6</v>
      </c>
      <c r="L75" s="1246">
        <v>6.2</v>
      </c>
      <c r="M75" s="1246">
        <v>3.8</v>
      </c>
      <c r="N75" s="1246">
        <v>2.5</v>
      </c>
      <c r="O75" s="1246">
        <v>0.8</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554</v>
      </c>
      <c r="H77" s="1248"/>
      <c r="I77" s="1243" t="s">
        <v>553</v>
      </c>
      <c r="J77" s="1243"/>
      <c r="K77" s="1254">
        <v>46.1</v>
      </c>
      <c r="L77" s="1254">
        <v>37.6</v>
      </c>
      <c r="M77" s="1242">
        <v>33.799999999999997</v>
      </c>
      <c r="N77" s="1242">
        <v>34.9</v>
      </c>
      <c r="O77" s="1242">
        <v>53.1</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557</v>
      </c>
      <c r="J79" s="1253"/>
      <c r="K79" s="1256">
        <v>8.5</v>
      </c>
      <c r="L79" s="1256">
        <v>7.9</v>
      </c>
      <c r="M79" s="1256">
        <v>7.1</v>
      </c>
      <c r="N79" s="1256">
        <v>7.2</v>
      </c>
      <c r="O79" s="1256">
        <v>8.6</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117" sqref="A11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25" sqref="A12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33706</v>
      </c>
      <c r="E3" s="118"/>
      <c r="F3" s="119">
        <v>43493</v>
      </c>
      <c r="G3" s="120"/>
      <c r="H3" s="121"/>
    </row>
    <row r="4" spans="1:8">
      <c r="A4" s="122"/>
      <c r="B4" s="123"/>
      <c r="C4" s="124"/>
      <c r="D4" s="125">
        <v>18286</v>
      </c>
      <c r="E4" s="126"/>
      <c r="F4" s="127">
        <v>23254</v>
      </c>
      <c r="G4" s="128"/>
      <c r="H4" s="129"/>
    </row>
    <row r="5" spans="1:8">
      <c r="A5" s="110" t="s">
        <v>512</v>
      </c>
      <c r="B5" s="115"/>
      <c r="C5" s="116"/>
      <c r="D5" s="117">
        <v>35516</v>
      </c>
      <c r="E5" s="118"/>
      <c r="F5" s="119">
        <v>50840</v>
      </c>
      <c r="G5" s="120"/>
      <c r="H5" s="121"/>
    </row>
    <row r="6" spans="1:8">
      <c r="A6" s="122"/>
      <c r="B6" s="123"/>
      <c r="C6" s="124"/>
      <c r="D6" s="125">
        <v>26917</v>
      </c>
      <c r="E6" s="126"/>
      <c r="F6" s="127">
        <v>25367</v>
      </c>
      <c r="G6" s="128"/>
      <c r="H6" s="129"/>
    </row>
    <row r="7" spans="1:8">
      <c r="A7" s="110" t="s">
        <v>513</v>
      </c>
      <c r="B7" s="115"/>
      <c r="C7" s="116"/>
      <c r="D7" s="117">
        <v>40932</v>
      </c>
      <c r="E7" s="118"/>
      <c r="F7" s="119">
        <v>53605</v>
      </c>
      <c r="G7" s="120"/>
      <c r="H7" s="121"/>
    </row>
    <row r="8" spans="1:8">
      <c r="A8" s="122"/>
      <c r="B8" s="123"/>
      <c r="C8" s="124"/>
      <c r="D8" s="125">
        <v>22108</v>
      </c>
      <c r="E8" s="126"/>
      <c r="F8" s="127">
        <v>28343</v>
      </c>
      <c r="G8" s="128"/>
      <c r="H8" s="129"/>
    </row>
    <row r="9" spans="1:8">
      <c r="A9" s="110" t="s">
        <v>514</v>
      </c>
      <c r="B9" s="115"/>
      <c r="C9" s="116"/>
      <c r="D9" s="117">
        <v>36579</v>
      </c>
      <c r="E9" s="118"/>
      <c r="F9" s="119">
        <v>58051</v>
      </c>
      <c r="G9" s="120"/>
      <c r="H9" s="121"/>
    </row>
    <row r="10" spans="1:8">
      <c r="A10" s="122"/>
      <c r="B10" s="123"/>
      <c r="C10" s="124"/>
      <c r="D10" s="125">
        <v>22927</v>
      </c>
      <c r="E10" s="126"/>
      <c r="F10" s="127">
        <v>32143</v>
      </c>
      <c r="G10" s="128"/>
      <c r="H10" s="129"/>
    </row>
    <row r="11" spans="1:8">
      <c r="A11" s="110" t="s">
        <v>515</v>
      </c>
      <c r="B11" s="115"/>
      <c r="C11" s="116"/>
      <c r="D11" s="117">
        <v>36504</v>
      </c>
      <c r="E11" s="118"/>
      <c r="F11" s="119">
        <v>65942</v>
      </c>
      <c r="G11" s="120"/>
      <c r="H11" s="121"/>
    </row>
    <row r="12" spans="1:8">
      <c r="A12" s="122"/>
      <c r="B12" s="123"/>
      <c r="C12" s="130"/>
      <c r="D12" s="125">
        <v>19459</v>
      </c>
      <c r="E12" s="126"/>
      <c r="F12" s="127">
        <v>32778</v>
      </c>
      <c r="G12" s="128"/>
      <c r="H12" s="129"/>
    </row>
    <row r="13" spans="1:8">
      <c r="A13" s="110"/>
      <c r="B13" s="115"/>
      <c r="C13" s="131"/>
      <c r="D13" s="132">
        <v>36647</v>
      </c>
      <c r="E13" s="133"/>
      <c r="F13" s="134">
        <v>54386</v>
      </c>
      <c r="G13" s="135"/>
      <c r="H13" s="121"/>
    </row>
    <row r="14" spans="1:8">
      <c r="A14" s="122"/>
      <c r="B14" s="123"/>
      <c r="C14" s="124"/>
      <c r="D14" s="125">
        <v>21939</v>
      </c>
      <c r="E14" s="126"/>
      <c r="F14" s="127">
        <v>28377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10.63</v>
      </c>
      <c r="C19" s="136">
        <f>ROUND(VALUE(SUBSTITUTE(実質収支比率等に係る経年分析!G$48,"▲","-")),2)</f>
        <v>11.22</v>
      </c>
      <c r="D19" s="136">
        <f>ROUND(VALUE(SUBSTITUTE(実質収支比率等に係る経年分析!H$48,"▲","-")),2)</f>
        <v>10.18</v>
      </c>
      <c r="E19" s="136">
        <f>ROUND(VALUE(SUBSTITUTE(実質収支比率等に係る経年分析!I$48,"▲","-")),2)</f>
        <v>12.84</v>
      </c>
      <c r="F19" s="136">
        <f>ROUND(VALUE(SUBSTITUTE(実質収支比率等に係る経年分析!J$48,"▲","-")),2)</f>
        <v>12.19</v>
      </c>
    </row>
    <row r="20" spans="1:11">
      <c r="A20" s="136" t="s">
        <v>43</v>
      </c>
      <c r="B20" s="136">
        <f>ROUND(VALUE(SUBSTITUTE(実質収支比率等に係る経年分析!F$47,"▲","-")),2)</f>
        <v>24.63</v>
      </c>
      <c r="C20" s="136">
        <f>ROUND(VALUE(SUBSTITUTE(実質収支比率等に係る経年分析!G$47,"▲","-")),2)</f>
        <v>25.65</v>
      </c>
      <c r="D20" s="136">
        <f>ROUND(VALUE(SUBSTITUTE(実質収支比率等に係る経年分析!H$47,"▲","-")),2)</f>
        <v>23.02</v>
      </c>
      <c r="E20" s="136">
        <f>ROUND(VALUE(SUBSTITUTE(実質収支比率等に係る経年分析!I$47,"▲","-")),2)</f>
        <v>27.83</v>
      </c>
      <c r="F20" s="136">
        <f>ROUND(VALUE(SUBSTITUTE(実質収支比率等に係る経年分析!J$47,"▲","-")),2)</f>
        <v>32.43</v>
      </c>
    </row>
    <row r="21" spans="1:11">
      <c r="A21" s="136" t="s">
        <v>44</v>
      </c>
      <c r="B21" s="136">
        <f>IF(ISNUMBER(VALUE(SUBSTITUTE(実質収支比率等に係る経年分析!F$49,"▲","-"))),ROUND(VALUE(SUBSTITUTE(実質収支比率等に係る経年分析!F$49,"▲","-")),2),NA())</f>
        <v>6.25</v>
      </c>
      <c r="C21" s="136">
        <f>IF(ISNUMBER(VALUE(SUBSTITUTE(実質収支比率等に係る経年分析!G$49,"▲","-"))),ROUND(VALUE(SUBSTITUTE(実質収支比率等に係る経年分析!G$49,"▲","-")),2),NA())</f>
        <v>2.13</v>
      </c>
      <c r="D21" s="136">
        <f>IF(ISNUMBER(VALUE(SUBSTITUTE(実質収支比率等に係る経年分析!H$49,"▲","-"))),ROUND(VALUE(SUBSTITUTE(実質収支比率等に係る経年分析!H$49,"▲","-")),2),NA())</f>
        <v>-4.07</v>
      </c>
      <c r="E21" s="136">
        <f>IF(ISNUMBER(VALUE(SUBSTITUTE(実質収支比率等に係る経年分析!I$49,"▲","-"))),ROUND(VALUE(SUBSTITUTE(実質収支比率等に係る経年分析!I$49,"▲","-")),2),NA())</f>
        <v>7.71</v>
      </c>
      <c r="F21" s="136">
        <f>IF(ISNUMBER(VALUE(SUBSTITUTE(実質収支比率等に係る経年分析!J$49,"▲","-"))),ROUND(VALUE(SUBSTITUTE(実質収支比率等に係る経年分析!J$49,"▲","-")),2),NA())</f>
        <v>3.71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国済寺土地区画整理事業特別会計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岡中央土地区画整理事業特別会計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0.72</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4038</v>
      </c>
      <c r="E42" s="138"/>
      <c r="F42" s="138"/>
      <c r="G42" s="138">
        <f>'実質公債費比率（分子）の構造'!L$52</f>
        <v>4172</v>
      </c>
      <c r="H42" s="138"/>
      <c r="I42" s="138"/>
      <c r="J42" s="138">
        <f>'実質公債費比率（分子）の構造'!M$52</f>
        <v>4303</v>
      </c>
      <c r="K42" s="138"/>
      <c r="L42" s="138"/>
      <c r="M42" s="138">
        <f>'実質公債費比率（分子）の構造'!N$52</f>
        <v>4059</v>
      </c>
      <c r="N42" s="138"/>
      <c r="O42" s="138"/>
      <c r="P42" s="138">
        <f>'実質公債費比率（分子）の構造'!O$52</f>
        <v>4202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153</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1923</v>
      </c>
      <c r="C46" s="138"/>
      <c r="D46" s="138"/>
      <c r="E46" s="138">
        <f>'実質公債費比率（分子）の構造'!L$48</f>
        <v>1798</v>
      </c>
      <c r="F46" s="138"/>
      <c r="G46" s="138"/>
      <c r="H46" s="138">
        <f>'実質公債費比率（分子）の構造'!M$48</f>
        <v>1457</v>
      </c>
      <c r="I46" s="138"/>
      <c r="J46" s="138"/>
      <c r="K46" s="138">
        <f>'実質公債費比率（分子）の構造'!N$48</f>
        <v>1405</v>
      </c>
      <c r="L46" s="138"/>
      <c r="M46" s="138"/>
      <c r="N46" s="138">
        <f>'実質公債費比率（分子）の構造'!O$48</f>
        <v>1207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3255</v>
      </c>
      <c r="C49" s="138"/>
      <c r="D49" s="138"/>
      <c r="E49" s="138">
        <f>'実質公債費比率（分子）の構造'!L$45</f>
        <v>3576</v>
      </c>
      <c r="F49" s="138"/>
      <c r="G49" s="138"/>
      <c r="H49" s="138">
        <f>'実質公債費比率（分子）の構造'!M$45</f>
        <v>3403</v>
      </c>
      <c r="I49" s="138"/>
      <c r="J49" s="138"/>
      <c r="K49" s="138">
        <f>'実質公債費比率（分子）の構造'!N$45</f>
        <v>2886</v>
      </c>
      <c r="L49" s="138"/>
      <c r="M49" s="138"/>
      <c r="N49" s="138">
        <f>'実質公債費比率（分子）の構造'!O$45</f>
        <v>2866</v>
      </c>
      <c r="O49" s="138"/>
      <c r="P49" s="138"/>
    </row>
    <row r="50" spans="1:16">
      <c r="A50" s="138" t="s">
        <v>59</v>
      </c>
      <c r="B50" s="138" t="e">
        <f>NA()</f>
        <v>#N/A</v>
      </c>
      <c r="C50" s="138">
        <f>IF(ISNUMBER('実質公債費比率（分子）の構造'!K$53),'実質公債費比率（分子）の構造'!K$53,NA())</f>
        <v>1293</v>
      </c>
      <c r="D50" s="138" t="e">
        <f>NA()</f>
        <v>#N/A</v>
      </c>
      <c r="E50" s="138" t="e">
        <f>NA()</f>
        <v>#N/A</v>
      </c>
      <c r="F50" s="138">
        <f>IF(ISNUMBER('実質公債費比率（分子）の構造'!L$53),'実質公債費比率（分子）の構造'!L$53,NA())</f>
        <v>1202</v>
      </c>
      <c r="G50" s="138" t="e">
        <f>NA()</f>
        <v>#N/A</v>
      </c>
      <c r="H50" s="138" t="e">
        <f>NA()</f>
        <v>#N/A</v>
      </c>
      <c r="I50" s="138">
        <f>IF(ISNUMBER('実質公債費比率（分子）の構造'!M$53),'実質公債費比率（分子）の構造'!M$53,NA())</f>
        <v>557</v>
      </c>
      <c r="J50" s="138" t="e">
        <f>NA()</f>
        <v>#N/A</v>
      </c>
      <c r="K50" s="138" t="e">
        <f>NA()</f>
        <v>#N/A</v>
      </c>
      <c r="L50" s="138">
        <f>IF(ISNUMBER('実質公債費比率（分子）の構造'!N$53),'実質公債費比率（分子）の構造'!N$53,NA())</f>
        <v>232</v>
      </c>
      <c r="M50" s="138" t="e">
        <f>NA()</f>
        <v>#N/A</v>
      </c>
      <c r="N50" s="138" t="e">
        <f>NA()</f>
        <v>#N/A</v>
      </c>
      <c r="O50" s="138">
        <f>IF(ISNUMBER('実質公債費比率（分子）の構造'!O$53),'実質公債費比率（分子）の構造'!O$53,NA())</f>
        <v>-129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45163</v>
      </c>
      <c r="E56" s="137"/>
      <c r="F56" s="137"/>
      <c r="G56" s="137">
        <f>'将来負担比率（分子）の構造'!J$52</f>
        <v>47277</v>
      </c>
      <c r="H56" s="137"/>
      <c r="I56" s="137"/>
      <c r="J56" s="137">
        <f>'将来負担比率（分子）の構造'!K$52</f>
        <v>49199</v>
      </c>
      <c r="K56" s="137"/>
      <c r="L56" s="137"/>
      <c r="M56" s="137">
        <f>'将来負担比率（分子）の構造'!L$52</f>
        <v>50358</v>
      </c>
      <c r="N56" s="137"/>
      <c r="O56" s="137"/>
      <c r="P56" s="137">
        <f>'将来負担比率（分子）の構造'!M$52</f>
        <v>49866</v>
      </c>
    </row>
    <row r="57" spans="1:16">
      <c r="A57" s="137" t="s">
        <v>36</v>
      </c>
      <c r="B57" s="137"/>
      <c r="C57" s="137"/>
      <c r="D57" s="137">
        <f>'将来負担比率（分子）の構造'!I$51</f>
        <v>1961</v>
      </c>
      <c r="E57" s="137"/>
      <c r="F57" s="137"/>
      <c r="G57" s="137">
        <f>'将来負担比率（分子）の構造'!J$51</f>
        <v>4987</v>
      </c>
      <c r="H57" s="137"/>
      <c r="I57" s="137"/>
      <c r="J57" s="137">
        <f>'将来負担比率（分子）の構造'!K$51</f>
        <v>4015</v>
      </c>
      <c r="K57" s="137"/>
      <c r="L57" s="137"/>
      <c r="M57" s="137">
        <f>'将来負担比率（分子）の構造'!L$51</f>
        <v>3787</v>
      </c>
      <c r="N57" s="137"/>
      <c r="O57" s="137"/>
      <c r="P57" s="137">
        <f>'将来負担比率（分子）の構造'!M$51</f>
        <v>4461</v>
      </c>
    </row>
    <row r="58" spans="1:16">
      <c r="A58" s="137" t="s">
        <v>35</v>
      </c>
      <c r="B58" s="137"/>
      <c r="C58" s="137"/>
      <c r="D58" s="137">
        <f>'将来負担比率（分子）の構造'!I$50</f>
        <v>13328</v>
      </c>
      <c r="E58" s="137"/>
      <c r="F58" s="137"/>
      <c r="G58" s="137">
        <f>'将来負担比率（分子）の構造'!J$50</f>
        <v>13839</v>
      </c>
      <c r="H58" s="137"/>
      <c r="I58" s="137"/>
      <c r="J58" s="137">
        <f>'将来負担比率（分子）の構造'!K$50</f>
        <v>12769</v>
      </c>
      <c r="K58" s="137"/>
      <c r="L58" s="137"/>
      <c r="M58" s="137">
        <f>'将来負担比率（分子）の構造'!L$50</f>
        <v>14867</v>
      </c>
      <c r="N58" s="137"/>
      <c r="O58" s="137"/>
      <c r="P58" s="137">
        <f>'将来負担比率（分子）の構造'!M$50</f>
        <v>17349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10</v>
      </c>
      <c r="C61" s="137"/>
      <c r="D61" s="137"/>
      <c r="E61" s="137">
        <f>'将来負担比率（分子）の構造'!J$46</f>
        <v>1</v>
      </c>
      <c r="F61" s="137"/>
      <c r="G61" s="137"/>
      <c r="H61" s="137">
        <f>'将来負担比率（分子）の構造'!K$46</f>
        <v>2</v>
      </c>
      <c r="I61" s="137"/>
      <c r="J61" s="137"/>
      <c r="K61" s="137">
        <f>'将来負担比率（分子）の構造'!L$46</f>
        <v>0</v>
      </c>
      <c r="L61" s="137"/>
      <c r="M61" s="137"/>
      <c r="N61" s="137">
        <f>'将来負担比率（分子）の構造'!M$46</f>
        <v>1</v>
      </c>
      <c r="O61" s="137"/>
      <c r="P61" s="137"/>
    </row>
    <row r="62" spans="1:16">
      <c r="A62" s="137" t="s">
        <v>29</v>
      </c>
      <c r="B62" s="137">
        <f>'将来負担比率（分子）の構造'!I$45</f>
        <v>13608</v>
      </c>
      <c r="C62" s="137"/>
      <c r="D62" s="137"/>
      <c r="E62" s="137">
        <f>'将来負担比率（分子）の構造'!J$45</f>
        <v>13107</v>
      </c>
      <c r="F62" s="137"/>
      <c r="G62" s="137"/>
      <c r="H62" s="137">
        <f>'将来負担比率（分子）の構造'!K$45</f>
        <v>12483</v>
      </c>
      <c r="I62" s="137"/>
      <c r="J62" s="137"/>
      <c r="K62" s="137">
        <f>'将来負担比率（分子）の構造'!L$45</f>
        <v>12143</v>
      </c>
      <c r="L62" s="137"/>
      <c r="M62" s="137"/>
      <c r="N62" s="137">
        <f>'将来負担比率（分子）の構造'!M$45</f>
        <v>11976</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f>'将来負担比率（分子）の構造'!M$44</f>
        <v>129</v>
      </c>
      <c r="O63" s="137"/>
      <c r="P63" s="137"/>
    </row>
    <row r="64" spans="1:16">
      <c r="A64" s="137" t="s">
        <v>27</v>
      </c>
      <c r="B64" s="137">
        <f>'将来負担比率（分子）の構造'!I$43</f>
        <v>19870</v>
      </c>
      <c r="C64" s="137"/>
      <c r="D64" s="137"/>
      <c r="E64" s="137">
        <f>'将来負担比率（分子）の構造'!J$43</f>
        <v>19557</v>
      </c>
      <c r="F64" s="137"/>
      <c r="G64" s="137"/>
      <c r="H64" s="137">
        <f>'将来負担比率（分子）の構造'!K$43</f>
        <v>15391</v>
      </c>
      <c r="I64" s="137"/>
      <c r="J64" s="137"/>
      <c r="K64" s="137">
        <f>'将来負担比率（分子）の構造'!L$43</f>
        <v>13691</v>
      </c>
      <c r="L64" s="137"/>
      <c r="M64" s="137"/>
      <c r="N64" s="137">
        <f>'将来負担比率（分子）の構造'!M$43</f>
        <v>11104</v>
      </c>
      <c r="O64" s="137"/>
      <c r="P64" s="137"/>
    </row>
    <row r="65" spans="1:16">
      <c r="A65" s="137" t="s">
        <v>26</v>
      </c>
      <c r="B65" s="137">
        <f>'将来負担比率（分子）の構造'!I$42</f>
        <v>1108</v>
      </c>
      <c r="C65" s="137"/>
      <c r="D65" s="137"/>
      <c r="E65" s="137">
        <f>'将来負担比率（分子）の構造'!J$42</f>
        <v>1643</v>
      </c>
      <c r="F65" s="137"/>
      <c r="G65" s="137"/>
      <c r="H65" s="137">
        <f>'将来負担比率（分子）の構造'!K$42</f>
        <v>1448</v>
      </c>
      <c r="I65" s="137"/>
      <c r="J65" s="137"/>
      <c r="K65" s="137">
        <f>'将来負担比率（分子）の構造'!L$42</f>
        <v>1441</v>
      </c>
      <c r="L65" s="137"/>
      <c r="M65" s="137"/>
      <c r="N65" s="137">
        <f>'将来負担比率（分子）の構造'!M$42</f>
        <v>1744</v>
      </c>
      <c r="O65" s="137"/>
      <c r="P65" s="137"/>
    </row>
    <row r="66" spans="1:16">
      <c r="A66" s="137" t="s">
        <v>25</v>
      </c>
      <c r="B66" s="137">
        <f>'将来負担比率（分子）の構造'!I$41</f>
        <v>29619</v>
      </c>
      <c r="C66" s="137"/>
      <c r="D66" s="137"/>
      <c r="E66" s="137">
        <f>'将来負担比率（分子）の構造'!J$41</f>
        <v>31719</v>
      </c>
      <c r="F66" s="137"/>
      <c r="G66" s="137"/>
      <c r="H66" s="137">
        <f>'将来負担比率（分子）の構造'!K$41</f>
        <v>33922</v>
      </c>
      <c r="I66" s="137"/>
      <c r="J66" s="137"/>
      <c r="K66" s="137">
        <f>'将来負担比率（分子）の構造'!L$41</f>
        <v>34050</v>
      </c>
      <c r="L66" s="137"/>
      <c r="M66" s="137"/>
      <c r="N66" s="137">
        <f>'将来負担比率（分子）の構造'!M$41</f>
        <v>33582</v>
      </c>
      <c r="O66" s="137"/>
      <c r="P66" s="137"/>
    </row>
    <row r="67" spans="1:16">
      <c r="A67" s="137" t="s">
        <v>63</v>
      </c>
      <c r="B67" s="137" t="e">
        <f>NA()</f>
        <v>#N/A</v>
      </c>
      <c r="C67" s="137">
        <f>IF(ISNUMBER('将来負担比率（分子）の構造'!I$53), IF('将来負担比率（分子）の構造'!I$53 &lt; 0, 0, '将来負担比率（分子）の構造'!I$53), NA())</f>
        <v>3764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06" t="s">
        <v>195</v>
      </c>
      <c r="DI1" s="507"/>
      <c r="DJ1" s="507"/>
      <c r="DK1" s="507"/>
      <c r="DL1" s="507"/>
      <c r="DM1" s="507"/>
      <c r="DN1" s="508"/>
      <c r="DP1" s="506" t="s">
        <v>196</v>
      </c>
      <c r="DQ1" s="507"/>
      <c r="DR1" s="507"/>
      <c r="DS1" s="507"/>
      <c r="DT1" s="507"/>
      <c r="DU1" s="507"/>
      <c r="DV1" s="507"/>
      <c r="DW1" s="507"/>
      <c r="DX1" s="507"/>
      <c r="DY1" s="507"/>
      <c r="DZ1" s="507"/>
      <c r="EA1" s="507"/>
      <c r="EB1" s="507"/>
      <c r="EC1" s="508"/>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453" t="s">
        <v>198</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3" t="s">
        <v>199</v>
      </c>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4"/>
      <c r="CB3" s="455"/>
      <c r="CD3" s="498" t="s">
        <v>200</v>
      </c>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500"/>
    </row>
    <row r="4" spans="2:143" ht="11.25" customHeight="1">
      <c r="B4" s="453" t="s">
        <v>1</v>
      </c>
      <c r="C4" s="454"/>
      <c r="D4" s="454"/>
      <c r="E4" s="454"/>
      <c r="F4" s="454"/>
      <c r="G4" s="454"/>
      <c r="H4" s="454"/>
      <c r="I4" s="454"/>
      <c r="J4" s="454"/>
      <c r="K4" s="454"/>
      <c r="L4" s="454"/>
      <c r="M4" s="454"/>
      <c r="N4" s="454"/>
      <c r="O4" s="454"/>
      <c r="P4" s="454"/>
      <c r="Q4" s="455"/>
      <c r="R4" s="453" t="s">
        <v>201</v>
      </c>
      <c r="S4" s="454"/>
      <c r="T4" s="454"/>
      <c r="U4" s="454"/>
      <c r="V4" s="454"/>
      <c r="W4" s="454"/>
      <c r="X4" s="454"/>
      <c r="Y4" s="455"/>
      <c r="Z4" s="453" t="s">
        <v>202</v>
      </c>
      <c r="AA4" s="454"/>
      <c r="AB4" s="454"/>
      <c r="AC4" s="455"/>
      <c r="AD4" s="453" t="s">
        <v>203</v>
      </c>
      <c r="AE4" s="454"/>
      <c r="AF4" s="454"/>
      <c r="AG4" s="454"/>
      <c r="AH4" s="454"/>
      <c r="AI4" s="454"/>
      <c r="AJ4" s="454"/>
      <c r="AK4" s="455"/>
      <c r="AL4" s="453" t="s">
        <v>202</v>
      </c>
      <c r="AM4" s="454"/>
      <c r="AN4" s="454"/>
      <c r="AO4" s="455"/>
      <c r="AP4" s="509" t="s">
        <v>204</v>
      </c>
      <c r="AQ4" s="509"/>
      <c r="AR4" s="509"/>
      <c r="AS4" s="509"/>
      <c r="AT4" s="509"/>
      <c r="AU4" s="509"/>
      <c r="AV4" s="509"/>
      <c r="AW4" s="509"/>
      <c r="AX4" s="509"/>
      <c r="AY4" s="509"/>
      <c r="AZ4" s="509"/>
      <c r="BA4" s="509"/>
      <c r="BB4" s="509"/>
      <c r="BC4" s="509"/>
      <c r="BD4" s="509"/>
      <c r="BE4" s="509"/>
      <c r="BF4" s="509"/>
      <c r="BG4" s="509" t="s">
        <v>205</v>
      </c>
      <c r="BH4" s="509"/>
      <c r="BI4" s="509"/>
      <c r="BJ4" s="509"/>
      <c r="BK4" s="509"/>
      <c r="BL4" s="509"/>
      <c r="BM4" s="509"/>
      <c r="BN4" s="509"/>
      <c r="BO4" s="509" t="s">
        <v>202</v>
      </c>
      <c r="BP4" s="509"/>
      <c r="BQ4" s="509"/>
      <c r="BR4" s="509"/>
      <c r="BS4" s="509" t="s">
        <v>206</v>
      </c>
      <c r="BT4" s="509"/>
      <c r="BU4" s="509"/>
      <c r="BV4" s="509"/>
      <c r="BW4" s="509"/>
      <c r="BX4" s="509"/>
      <c r="BY4" s="509"/>
      <c r="BZ4" s="509"/>
      <c r="CA4" s="509"/>
      <c r="CB4" s="509"/>
      <c r="CD4" s="498" t="s">
        <v>207</v>
      </c>
      <c r="CE4" s="499"/>
      <c r="CF4" s="499"/>
      <c r="CG4" s="499"/>
      <c r="CH4" s="499"/>
      <c r="CI4" s="499"/>
      <c r="CJ4" s="499"/>
      <c r="CK4" s="499"/>
      <c r="CL4" s="499"/>
      <c r="CM4" s="499"/>
      <c r="CN4" s="499"/>
      <c r="CO4" s="499"/>
      <c r="CP4" s="499"/>
      <c r="CQ4" s="499"/>
      <c r="CR4" s="499"/>
      <c r="CS4" s="499"/>
      <c r="CT4" s="499"/>
      <c r="CU4" s="499"/>
      <c r="CV4" s="499"/>
      <c r="CW4" s="499"/>
      <c r="CX4" s="499"/>
      <c r="CY4" s="499"/>
      <c r="CZ4" s="499"/>
      <c r="DA4" s="499"/>
      <c r="DB4" s="499"/>
      <c r="DC4" s="499"/>
      <c r="DD4" s="499"/>
      <c r="DE4" s="499"/>
      <c r="DF4" s="499"/>
      <c r="DG4" s="499"/>
      <c r="DH4" s="499"/>
      <c r="DI4" s="499"/>
      <c r="DJ4" s="499"/>
      <c r="DK4" s="499"/>
      <c r="DL4" s="499"/>
      <c r="DM4" s="499"/>
      <c r="DN4" s="499"/>
      <c r="DO4" s="499"/>
      <c r="DP4" s="499"/>
      <c r="DQ4" s="499"/>
      <c r="DR4" s="499"/>
      <c r="DS4" s="499"/>
      <c r="DT4" s="499"/>
      <c r="DU4" s="499"/>
      <c r="DV4" s="499"/>
      <c r="DW4" s="499"/>
      <c r="DX4" s="499"/>
      <c r="DY4" s="499"/>
      <c r="DZ4" s="499"/>
      <c r="EA4" s="499"/>
      <c r="EB4" s="499"/>
      <c r="EC4" s="500"/>
    </row>
    <row r="5" spans="2:143" s="183" customFormat="1" ht="11.25" customHeight="1">
      <c r="B5" s="480" t="s">
        <v>208</v>
      </c>
      <c r="C5" s="481"/>
      <c r="D5" s="481"/>
      <c r="E5" s="481"/>
      <c r="F5" s="481"/>
      <c r="G5" s="481"/>
      <c r="H5" s="481"/>
      <c r="I5" s="481"/>
      <c r="J5" s="481"/>
      <c r="K5" s="481"/>
      <c r="L5" s="481"/>
      <c r="M5" s="481"/>
      <c r="N5" s="481"/>
      <c r="O5" s="481"/>
      <c r="P5" s="481"/>
      <c r="Q5" s="482"/>
      <c r="R5" s="443">
        <v>19192621</v>
      </c>
      <c r="S5" s="444"/>
      <c r="T5" s="444"/>
      <c r="U5" s="444"/>
      <c r="V5" s="444"/>
      <c r="W5" s="444"/>
      <c r="X5" s="444"/>
      <c r="Y5" s="491"/>
      <c r="Z5" s="504">
        <v>37.200000000000003</v>
      </c>
      <c r="AA5" s="504"/>
      <c r="AB5" s="504"/>
      <c r="AC5" s="504"/>
      <c r="AD5" s="505">
        <v>18667533</v>
      </c>
      <c r="AE5" s="505"/>
      <c r="AF5" s="505"/>
      <c r="AG5" s="505"/>
      <c r="AH5" s="505"/>
      <c r="AI5" s="505"/>
      <c r="AJ5" s="505"/>
      <c r="AK5" s="505"/>
      <c r="AL5" s="492">
        <v>65.3</v>
      </c>
      <c r="AM5" s="461"/>
      <c r="AN5" s="461"/>
      <c r="AO5" s="493"/>
      <c r="AP5" s="480" t="s">
        <v>209</v>
      </c>
      <c r="AQ5" s="481"/>
      <c r="AR5" s="481"/>
      <c r="AS5" s="481"/>
      <c r="AT5" s="481"/>
      <c r="AU5" s="481"/>
      <c r="AV5" s="481"/>
      <c r="AW5" s="481"/>
      <c r="AX5" s="481"/>
      <c r="AY5" s="481"/>
      <c r="AZ5" s="481"/>
      <c r="BA5" s="481"/>
      <c r="BB5" s="481"/>
      <c r="BC5" s="481"/>
      <c r="BD5" s="481"/>
      <c r="BE5" s="481"/>
      <c r="BF5" s="482"/>
      <c r="BG5" s="393">
        <v>18667533</v>
      </c>
      <c r="BH5" s="394"/>
      <c r="BI5" s="394"/>
      <c r="BJ5" s="394"/>
      <c r="BK5" s="394"/>
      <c r="BL5" s="394"/>
      <c r="BM5" s="394"/>
      <c r="BN5" s="395"/>
      <c r="BO5" s="446">
        <v>97.3</v>
      </c>
      <c r="BP5" s="446"/>
      <c r="BQ5" s="446"/>
      <c r="BR5" s="446"/>
      <c r="BS5" s="447" t="s">
        <v>210</v>
      </c>
      <c r="BT5" s="447"/>
      <c r="BU5" s="447"/>
      <c r="BV5" s="447"/>
      <c r="BW5" s="447"/>
      <c r="BX5" s="447"/>
      <c r="BY5" s="447"/>
      <c r="BZ5" s="447"/>
      <c r="CA5" s="447"/>
      <c r="CB5" s="483"/>
      <c r="CD5" s="498" t="s">
        <v>204</v>
      </c>
      <c r="CE5" s="499"/>
      <c r="CF5" s="499"/>
      <c r="CG5" s="499"/>
      <c r="CH5" s="499"/>
      <c r="CI5" s="499"/>
      <c r="CJ5" s="499"/>
      <c r="CK5" s="499"/>
      <c r="CL5" s="499"/>
      <c r="CM5" s="499"/>
      <c r="CN5" s="499"/>
      <c r="CO5" s="499"/>
      <c r="CP5" s="499"/>
      <c r="CQ5" s="500"/>
      <c r="CR5" s="498" t="s">
        <v>211</v>
      </c>
      <c r="CS5" s="499"/>
      <c r="CT5" s="499"/>
      <c r="CU5" s="499"/>
      <c r="CV5" s="499"/>
      <c r="CW5" s="499"/>
      <c r="CX5" s="499"/>
      <c r="CY5" s="500"/>
      <c r="CZ5" s="498" t="s">
        <v>202</v>
      </c>
      <c r="DA5" s="499"/>
      <c r="DB5" s="499"/>
      <c r="DC5" s="500"/>
      <c r="DD5" s="498" t="s">
        <v>212</v>
      </c>
      <c r="DE5" s="499"/>
      <c r="DF5" s="499"/>
      <c r="DG5" s="499"/>
      <c r="DH5" s="499"/>
      <c r="DI5" s="499"/>
      <c r="DJ5" s="499"/>
      <c r="DK5" s="499"/>
      <c r="DL5" s="499"/>
      <c r="DM5" s="499"/>
      <c r="DN5" s="499"/>
      <c r="DO5" s="499"/>
      <c r="DP5" s="500"/>
      <c r="DQ5" s="498" t="s">
        <v>213</v>
      </c>
      <c r="DR5" s="499"/>
      <c r="DS5" s="499"/>
      <c r="DT5" s="499"/>
      <c r="DU5" s="499"/>
      <c r="DV5" s="499"/>
      <c r="DW5" s="499"/>
      <c r="DX5" s="499"/>
      <c r="DY5" s="499"/>
      <c r="DZ5" s="499"/>
      <c r="EA5" s="499"/>
      <c r="EB5" s="499"/>
      <c r="EC5" s="500"/>
    </row>
    <row r="6" spans="2:143" ht="11.25" customHeight="1">
      <c r="B6" s="390" t="s">
        <v>214</v>
      </c>
      <c r="C6" s="391"/>
      <c r="D6" s="391"/>
      <c r="E6" s="391"/>
      <c r="F6" s="391"/>
      <c r="G6" s="391"/>
      <c r="H6" s="391"/>
      <c r="I6" s="391"/>
      <c r="J6" s="391"/>
      <c r="K6" s="391"/>
      <c r="L6" s="391"/>
      <c r="M6" s="391"/>
      <c r="N6" s="391"/>
      <c r="O6" s="391"/>
      <c r="P6" s="391"/>
      <c r="Q6" s="392"/>
      <c r="R6" s="393">
        <v>636674</v>
      </c>
      <c r="S6" s="394"/>
      <c r="T6" s="394"/>
      <c r="U6" s="394"/>
      <c r="V6" s="394"/>
      <c r="W6" s="394"/>
      <c r="X6" s="394"/>
      <c r="Y6" s="395"/>
      <c r="Z6" s="446">
        <v>1.2</v>
      </c>
      <c r="AA6" s="446"/>
      <c r="AB6" s="446"/>
      <c r="AC6" s="446"/>
      <c r="AD6" s="447">
        <v>636674</v>
      </c>
      <c r="AE6" s="447"/>
      <c r="AF6" s="447"/>
      <c r="AG6" s="447"/>
      <c r="AH6" s="447"/>
      <c r="AI6" s="447"/>
      <c r="AJ6" s="447"/>
      <c r="AK6" s="447"/>
      <c r="AL6" s="416">
        <v>2.2000000000000002</v>
      </c>
      <c r="AM6" s="448"/>
      <c r="AN6" s="448"/>
      <c r="AO6" s="449"/>
      <c r="AP6" s="390" t="s">
        <v>215</v>
      </c>
      <c r="AQ6" s="391"/>
      <c r="AR6" s="391"/>
      <c r="AS6" s="391"/>
      <c r="AT6" s="391"/>
      <c r="AU6" s="391"/>
      <c r="AV6" s="391"/>
      <c r="AW6" s="391"/>
      <c r="AX6" s="391"/>
      <c r="AY6" s="391"/>
      <c r="AZ6" s="391"/>
      <c r="BA6" s="391"/>
      <c r="BB6" s="391"/>
      <c r="BC6" s="391"/>
      <c r="BD6" s="391"/>
      <c r="BE6" s="391"/>
      <c r="BF6" s="392"/>
      <c r="BG6" s="393">
        <v>18667533</v>
      </c>
      <c r="BH6" s="394"/>
      <c r="BI6" s="394"/>
      <c r="BJ6" s="394"/>
      <c r="BK6" s="394"/>
      <c r="BL6" s="394"/>
      <c r="BM6" s="394"/>
      <c r="BN6" s="395"/>
      <c r="BO6" s="446">
        <v>97.3</v>
      </c>
      <c r="BP6" s="446"/>
      <c r="BQ6" s="446"/>
      <c r="BR6" s="446"/>
      <c r="BS6" s="447" t="s">
        <v>210</v>
      </c>
      <c r="BT6" s="447"/>
      <c r="BU6" s="447"/>
      <c r="BV6" s="447"/>
      <c r="BW6" s="447"/>
      <c r="BX6" s="447"/>
      <c r="BY6" s="447"/>
      <c r="BZ6" s="447"/>
      <c r="CA6" s="447"/>
      <c r="CB6" s="483"/>
      <c r="CD6" s="450" t="s">
        <v>216</v>
      </c>
      <c r="CE6" s="451"/>
      <c r="CF6" s="451"/>
      <c r="CG6" s="451"/>
      <c r="CH6" s="451"/>
      <c r="CI6" s="451"/>
      <c r="CJ6" s="451"/>
      <c r="CK6" s="451"/>
      <c r="CL6" s="451"/>
      <c r="CM6" s="451"/>
      <c r="CN6" s="451"/>
      <c r="CO6" s="451"/>
      <c r="CP6" s="451"/>
      <c r="CQ6" s="452"/>
      <c r="CR6" s="393">
        <v>300684</v>
      </c>
      <c r="CS6" s="394"/>
      <c r="CT6" s="394"/>
      <c r="CU6" s="394"/>
      <c r="CV6" s="394"/>
      <c r="CW6" s="394"/>
      <c r="CX6" s="394"/>
      <c r="CY6" s="395"/>
      <c r="CZ6" s="446">
        <v>0.6</v>
      </c>
      <c r="DA6" s="446"/>
      <c r="DB6" s="446"/>
      <c r="DC6" s="446"/>
      <c r="DD6" s="399" t="s">
        <v>210</v>
      </c>
      <c r="DE6" s="394"/>
      <c r="DF6" s="394"/>
      <c r="DG6" s="394"/>
      <c r="DH6" s="394"/>
      <c r="DI6" s="394"/>
      <c r="DJ6" s="394"/>
      <c r="DK6" s="394"/>
      <c r="DL6" s="394"/>
      <c r="DM6" s="394"/>
      <c r="DN6" s="394"/>
      <c r="DO6" s="394"/>
      <c r="DP6" s="395"/>
      <c r="DQ6" s="399">
        <v>300684</v>
      </c>
      <c r="DR6" s="394"/>
      <c r="DS6" s="394"/>
      <c r="DT6" s="394"/>
      <c r="DU6" s="394"/>
      <c r="DV6" s="394"/>
      <c r="DW6" s="394"/>
      <c r="DX6" s="394"/>
      <c r="DY6" s="394"/>
      <c r="DZ6" s="394"/>
      <c r="EA6" s="394"/>
      <c r="EB6" s="394"/>
      <c r="EC6" s="429"/>
    </row>
    <row r="7" spans="2:143" ht="11.25" customHeight="1">
      <c r="B7" s="390" t="s">
        <v>217</v>
      </c>
      <c r="C7" s="391"/>
      <c r="D7" s="391"/>
      <c r="E7" s="391"/>
      <c r="F7" s="391"/>
      <c r="G7" s="391"/>
      <c r="H7" s="391"/>
      <c r="I7" s="391"/>
      <c r="J7" s="391"/>
      <c r="K7" s="391"/>
      <c r="L7" s="391"/>
      <c r="M7" s="391"/>
      <c r="N7" s="391"/>
      <c r="O7" s="391"/>
      <c r="P7" s="391"/>
      <c r="Q7" s="392"/>
      <c r="R7" s="393">
        <v>15998</v>
      </c>
      <c r="S7" s="394"/>
      <c r="T7" s="394"/>
      <c r="U7" s="394"/>
      <c r="V7" s="394"/>
      <c r="W7" s="394"/>
      <c r="X7" s="394"/>
      <c r="Y7" s="395"/>
      <c r="Z7" s="446">
        <v>0</v>
      </c>
      <c r="AA7" s="446"/>
      <c r="AB7" s="446"/>
      <c r="AC7" s="446"/>
      <c r="AD7" s="447">
        <v>15998</v>
      </c>
      <c r="AE7" s="447"/>
      <c r="AF7" s="447"/>
      <c r="AG7" s="447"/>
      <c r="AH7" s="447"/>
      <c r="AI7" s="447"/>
      <c r="AJ7" s="447"/>
      <c r="AK7" s="447"/>
      <c r="AL7" s="416">
        <v>0.1</v>
      </c>
      <c r="AM7" s="448"/>
      <c r="AN7" s="448"/>
      <c r="AO7" s="449"/>
      <c r="AP7" s="390" t="s">
        <v>218</v>
      </c>
      <c r="AQ7" s="391"/>
      <c r="AR7" s="391"/>
      <c r="AS7" s="391"/>
      <c r="AT7" s="391"/>
      <c r="AU7" s="391"/>
      <c r="AV7" s="391"/>
      <c r="AW7" s="391"/>
      <c r="AX7" s="391"/>
      <c r="AY7" s="391"/>
      <c r="AZ7" s="391"/>
      <c r="BA7" s="391"/>
      <c r="BB7" s="391"/>
      <c r="BC7" s="391"/>
      <c r="BD7" s="391"/>
      <c r="BE7" s="391"/>
      <c r="BF7" s="392"/>
      <c r="BG7" s="393">
        <v>8802071</v>
      </c>
      <c r="BH7" s="394"/>
      <c r="BI7" s="394"/>
      <c r="BJ7" s="394"/>
      <c r="BK7" s="394"/>
      <c r="BL7" s="394"/>
      <c r="BM7" s="394"/>
      <c r="BN7" s="395"/>
      <c r="BO7" s="446">
        <v>45.9</v>
      </c>
      <c r="BP7" s="446"/>
      <c r="BQ7" s="446"/>
      <c r="BR7" s="446"/>
      <c r="BS7" s="447" t="s">
        <v>210</v>
      </c>
      <c r="BT7" s="447"/>
      <c r="BU7" s="447"/>
      <c r="BV7" s="447"/>
      <c r="BW7" s="447"/>
      <c r="BX7" s="447"/>
      <c r="BY7" s="447"/>
      <c r="BZ7" s="447"/>
      <c r="CA7" s="447"/>
      <c r="CB7" s="483"/>
      <c r="CD7" s="430" t="s">
        <v>219</v>
      </c>
      <c r="CE7" s="427"/>
      <c r="CF7" s="427"/>
      <c r="CG7" s="427"/>
      <c r="CH7" s="427"/>
      <c r="CI7" s="427"/>
      <c r="CJ7" s="427"/>
      <c r="CK7" s="427"/>
      <c r="CL7" s="427"/>
      <c r="CM7" s="427"/>
      <c r="CN7" s="427"/>
      <c r="CO7" s="427"/>
      <c r="CP7" s="427"/>
      <c r="CQ7" s="428"/>
      <c r="CR7" s="393">
        <v>7449222</v>
      </c>
      <c r="CS7" s="394"/>
      <c r="CT7" s="394"/>
      <c r="CU7" s="394"/>
      <c r="CV7" s="394"/>
      <c r="CW7" s="394"/>
      <c r="CX7" s="394"/>
      <c r="CY7" s="395"/>
      <c r="CZ7" s="446">
        <v>15.8</v>
      </c>
      <c r="DA7" s="446"/>
      <c r="DB7" s="446"/>
      <c r="DC7" s="446"/>
      <c r="DD7" s="399">
        <v>671601</v>
      </c>
      <c r="DE7" s="394"/>
      <c r="DF7" s="394"/>
      <c r="DG7" s="394"/>
      <c r="DH7" s="394"/>
      <c r="DI7" s="394"/>
      <c r="DJ7" s="394"/>
      <c r="DK7" s="394"/>
      <c r="DL7" s="394"/>
      <c r="DM7" s="394"/>
      <c r="DN7" s="394"/>
      <c r="DO7" s="394"/>
      <c r="DP7" s="395"/>
      <c r="DQ7" s="399">
        <v>5934864</v>
      </c>
      <c r="DR7" s="394"/>
      <c r="DS7" s="394"/>
      <c r="DT7" s="394"/>
      <c r="DU7" s="394"/>
      <c r="DV7" s="394"/>
      <c r="DW7" s="394"/>
      <c r="DX7" s="394"/>
      <c r="DY7" s="394"/>
      <c r="DZ7" s="394"/>
      <c r="EA7" s="394"/>
      <c r="EB7" s="394"/>
      <c r="EC7" s="429"/>
    </row>
    <row r="8" spans="2:143" ht="11.25" customHeight="1">
      <c r="B8" s="390" t="s">
        <v>220</v>
      </c>
      <c r="C8" s="391"/>
      <c r="D8" s="391"/>
      <c r="E8" s="391"/>
      <c r="F8" s="391"/>
      <c r="G8" s="391"/>
      <c r="H8" s="391"/>
      <c r="I8" s="391"/>
      <c r="J8" s="391"/>
      <c r="K8" s="391"/>
      <c r="L8" s="391"/>
      <c r="M8" s="391"/>
      <c r="N8" s="391"/>
      <c r="O8" s="391"/>
      <c r="P8" s="391"/>
      <c r="Q8" s="392"/>
      <c r="R8" s="393">
        <v>66496</v>
      </c>
      <c r="S8" s="394"/>
      <c r="T8" s="394"/>
      <c r="U8" s="394"/>
      <c r="V8" s="394"/>
      <c r="W8" s="394"/>
      <c r="X8" s="394"/>
      <c r="Y8" s="395"/>
      <c r="Z8" s="446">
        <v>0.1</v>
      </c>
      <c r="AA8" s="446"/>
      <c r="AB8" s="446"/>
      <c r="AC8" s="446"/>
      <c r="AD8" s="447">
        <v>66496</v>
      </c>
      <c r="AE8" s="447"/>
      <c r="AF8" s="447"/>
      <c r="AG8" s="447"/>
      <c r="AH8" s="447"/>
      <c r="AI8" s="447"/>
      <c r="AJ8" s="447"/>
      <c r="AK8" s="447"/>
      <c r="AL8" s="416">
        <v>0.2</v>
      </c>
      <c r="AM8" s="448"/>
      <c r="AN8" s="448"/>
      <c r="AO8" s="449"/>
      <c r="AP8" s="390" t="s">
        <v>221</v>
      </c>
      <c r="AQ8" s="391"/>
      <c r="AR8" s="391"/>
      <c r="AS8" s="391"/>
      <c r="AT8" s="391"/>
      <c r="AU8" s="391"/>
      <c r="AV8" s="391"/>
      <c r="AW8" s="391"/>
      <c r="AX8" s="391"/>
      <c r="AY8" s="391"/>
      <c r="AZ8" s="391"/>
      <c r="BA8" s="391"/>
      <c r="BB8" s="391"/>
      <c r="BC8" s="391"/>
      <c r="BD8" s="391"/>
      <c r="BE8" s="391"/>
      <c r="BF8" s="392"/>
      <c r="BG8" s="393">
        <v>249402</v>
      </c>
      <c r="BH8" s="394"/>
      <c r="BI8" s="394"/>
      <c r="BJ8" s="394"/>
      <c r="BK8" s="394"/>
      <c r="BL8" s="394"/>
      <c r="BM8" s="394"/>
      <c r="BN8" s="395"/>
      <c r="BO8" s="446">
        <v>1.3</v>
      </c>
      <c r="BP8" s="446"/>
      <c r="BQ8" s="446"/>
      <c r="BR8" s="446"/>
      <c r="BS8" s="399" t="s">
        <v>111</v>
      </c>
      <c r="BT8" s="394"/>
      <c r="BU8" s="394"/>
      <c r="BV8" s="394"/>
      <c r="BW8" s="394"/>
      <c r="BX8" s="394"/>
      <c r="BY8" s="394"/>
      <c r="BZ8" s="394"/>
      <c r="CA8" s="394"/>
      <c r="CB8" s="429"/>
      <c r="CD8" s="430" t="s">
        <v>222</v>
      </c>
      <c r="CE8" s="427"/>
      <c r="CF8" s="427"/>
      <c r="CG8" s="427"/>
      <c r="CH8" s="427"/>
      <c r="CI8" s="427"/>
      <c r="CJ8" s="427"/>
      <c r="CK8" s="427"/>
      <c r="CL8" s="427"/>
      <c r="CM8" s="427"/>
      <c r="CN8" s="427"/>
      <c r="CO8" s="427"/>
      <c r="CP8" s="427"/>
      <c r="CQ8" s="428"/>
      <c r="CR8" s="393">
        <v>19939047</v>
      </c>
      <c r="CS8" s="394"/>
      <c r="CT8" s="394"/>
      <c r="CU8" s="394"/>
      <c r="CV8" s="394"/>
      <c r="CW8" s="394"/>
      <c r="CX8" s="394"/>
      <c r="CY8" s="395"/>
      <c r="CZ8" s="446">
        <v>42.2</v>
      </c>
      <c r="DA8" s="446"/>
      <c r="DB8" s="446"/>
      <c r="DC8" s="446"/>
      <c r="DD8" s="399">
        <v>314631</v>
      </c>
      <c r="DE8" s="394"/>
      <c r="DF8" s="394"/>
      <c r="DG8" s="394"/>
      <c r="DH8" s="394"/>
      <c r="DI8" s="394"/>
      <c r="DJ8" s="394"/>
      <c r="DK8" s="394"/>
      <c r="DL8" s="394"/>
      <c r="DM8" s="394"/>
      <c r="DN8" s="394"/>
      <c r="DO8" s="394"/>
      <c r="DP8" s="395"/>
      <c r="DQ8" s="399">
        <v>9168244</v>
      </c>
      <c r="DR8" s="394"/>
      <c r="DS8" s="394"/>
      <c r="DT8" s="394"/>
      <c r="DU8" s="394"/>
      <c r="DV8" s="394"/>
      <c r="DW8" s="394"/>
      <c r="DX8" s="394"/>
      <c r="DY8" s="394"/>
      <c r="DZ8" s="394"/>
      <c r="EA8" s="394"/>
      <c r="EB8" s="394"/>
      <c r="EC8" s="429"/>
    </row>
    <row r="9" spans="2:143" ht="11.25" customHeight="1">
      <c r="B9" s="390" t="s">
        <v>223</v>
      </c>
      <c r="C9" s="391"/>
      <c r="D9" s="391"/>
      <c r="E9" s="391"/>
      <c r="F9" s="391"/>
      <c r="G9" s="391"/>
      <c r="H9" s="391"/>
      <c r="I9" s="391"/>
      <c r="J9" s="391"/>
      <c r="K9" s="391"/>
      <c r="L9" s="391"/>
      <c r="M9" s="391"/>
      <c r="N9" s="391"/>
      <c r="O9" s="391"/>
      <c r="P9" s="391"/>
      <c r="Q9" s="392"/>
      <c r="R9" s="393">
        <v>40437</v>
      </c>
      <c r="S9" s="394"/>
      <c r="T9" s="394"/>
      <c r="U9" s="394"/>
      <c r="V9" s="394"/>
      <c r="W9" s="394"/>
      <c r="X9" s="394"/>
      <c r="Y9" s="395"/>
      <c r="Z9" s="446">
        <v>0.1</v>
      </c>
      <c r="AA9" s="446"/>
      <c r="AB9" s="446"/>
      <c r="AC9" s="446"/>
      <c r="AD9" s="447">
        <v>40437</v>
      </c>
      <c r="AE9" s="447"/>
      <c r="AF9" s="447"/>
      <c r="AG9" s="447"/>
      <c r="AH9" s="447"/>
      <c r="AI9" s="447"/>
      <c r="AJ9" s="447"/>
      <c r="AK9" s="447"/>
      <c r="AL9" s="416">
        <v>0.1</v>
      </c>
      <c r="AM9" s="448"/>
      <c r="AN9" s="448"/>
      <c r="AO9" s="449"/>
      <c r="AP9" s="390" t="s">
        <v>224</v>
      </c>
      <c r="AQ9" s="391"/>
      <c r="AR9" s="391"/>
      <c r="AS9" s="391"/>
      <c r="AT9" s="391"/>
      <c r="AU9" s="391"/>
      <c r="AV9" s="391"/>
      <c r="AW9" s="391"/>
      <c r="AX9" s="391"/>
      <c r="AY9" s="391"/>
      <c r="AZ9" s="391"/>
      <c r="BA9" s="391"/>
      <c r="BB9" s="391"/>
      <c r="BC9" s="391"/>
      <c r="BD9" s="391"/>
      <c r="BE9" s="391"/>
      <c r="BF9" s="392"/>
      <c r="BG9" s="393">
        <v>7216257</v>
      </c>
      <c r="BH9" s="394"/>
      <c r="BI9" s="394"/>
      <c r="BJ9" s="394"/>
      <c r="BK9" s="394"/>
      <c r="BL9" s="394"/>
      <c r="BM9" s="394"/>
      <c r="BN9" s="395"/>
      <c r="BO9" s="446">
        <v>37.6</v>
      </c>
      <c r="BP9" s="446"/>
      <c r="BQ9" s="446"/>
      <c r="BR9" s="446"/>
      <c r="BS9" s="399" t="s">
        <v>111</v>
      </c>
      <c r="BT9" s="394"/>
      <c r="BU9" s="394"/>
      <c r="BV9" s="394"/>
      <c r="BW9" s="394"/>
      <c r="BX9" s="394"/>
      <c r="BY9" s="394"/>
      <c r="BZ9" s="394"/>
      <c r="CA9" s="394"/>
      <c r="CB9" s="429"/>
      <c r="CD9" s="430" t="s">
        <v>225</v>
      </c>
      <c r="CE9" s="427"/>
      <c r="CF9" s="427"/>
      <c r="CG9" s="427"/>
      <c r="CH9" s="427"/>
      <c r="CI9" s="427"/>
      <c r="CJ9" s="427"/>
      <c r="CK9" s="427"/>
      <c r="CL9" s="427"/>
      <c r="CM9" s="427"/>
      <c r="CN9" s="427"/>
      <c r="CO9" s="427"/>
      <c r="CP9" s="427"/>
      <c r="CQ9" s="428"/>
      <c r="CR9" s="393">
        <v>3505587</v>
      </c>
      <c r="CS9" s="394"/>
      <c r="CT9" s="394"/>
      <c r="CU9" s="394"/>
      <c r="CV9" s="394"/>
      <c r="CW9" s="394"/>
      <c r="CX9" s="394"/>
      <c r="CY9" s="395"/>
      <c r="CZ9" s="446">
        <v>7.4</v>
      </c>
      <c r="DA9" s="446"/>
      <c r="DB9" s="446"/>
      <c r="DC9" s="446"/>
      <c r="DD9" s="399">
        <v>163218</v>
      </c>
      <c r="DE9" s="394"/>
      <c r="DF9" s="394"/>
      <c r="DG9" s="394"/>
      <c r="DH9" s="394"/>
      <c r="DI9" s="394"/>
      <c r="DJ9" s="394"/>
      <c r="DK9" s="394"/>
      <c r="DL9" s="394"/>
      <c r="DM9" s="394"/>
      <c r="DN9" s="394"/>
      <c r="DO9" s="394"/>
      <c r="DP9" s="395"/>
      <c r="DQ9" s="399">
        <v>3106191</v>
      </c>
      <c r="DR9" s="394"/>
      <c r="DS9" s="394"/>
      <c r="DT9" s="394"/>
      <c r="DU9" s="394"/>
      <c r="DV9" s="394"/>
      <c r="DW9" s="394"/>
      <c r="DX9" s="394"/>
      <c r="DY9" s="394"/>
      <c r="DZ9" s="394"/>
      <c r="EA9" s="394"/>
      <c r="EB9" s="394"/>
      <c r="EC9" s="429"/>
    </row>
    <row r="10" spans="2:143" ht="11.25" customHeight="1">
      <c r="B10" s="390" t="s">
        <v>226</v>
      </c>
      <c r="C10" s="391"/>
      <c r="D10" s="391"/>
      <c r="E10" s="391"/>
      <c r="F10" s="391"/>
      <c r="G10" s="391"/>
      <c r="H10" s="391"/>
      <c r="I10" s="391"/>
      <c r="J10" s="391"/>
      <c r="K10" s="391"/>
      <c r="L10" s="391"/>
      <c r="M10" s="391"/>
      <c r="N10" s="391"/>
      <c r="O10" s="391"/>
      <c r="P10" s="391"/>
      <c r="Q10" s="392"/>
      <c r="R10" s="393">
        <v>2135136</v>
      </c>
      <c r="S10" s="394"/>
      <c r="T10" s="394"/>
      <c r="U10" s="394"/>
      <c r="V10" s="394"/>
      <c r="W10" s="394"/>
      <c r="X10" s="394"/>
      <c r="Y10" s="395"/>
      <c r="Z10" s="446">
        <v>4.0999999999999996</v>
      </c>
      <c r="AA10" s="446"/>
      <c r="AB10" s="446"/>
      <c r="AC10" s="446"/>
      <c r="AD10" s="447">
        <v>2135136</v>
      </c>
      <c r="AE10" s="447"/>
      <c r="AF10" s="447"/>
      <c r="AG10" s="447"/>
      <c r="AH10" s="447"/>
      <c r="AI10" s="447"/>
      <c r="AJ10" s="447"/>
      <c r="AK10" s="447"/>
      <c r="AL10" s="416">
        <v>7.5</v>
      </c>
      <c r="AM10" s="448"/>
      <c r="AN10" s="448"/>
      <c r="AO10" s="449"/>
      <c r="AP10" s="390" t="s">
        <v>227</v>
      </c>
      <c r="AQ10" s="391"/>
      <c r="AR10" s="391"/>
      <c r="AS10" s="391"/>
      <c r="AT10" s="391"/>
      <c r="AU10" s="391"/>
      <c r="AV10" s="391"/>
      <c r="AW10" s="391"/>
      <c r="AX10" s="391"/>
      <c r="AY10" s="391"/>
      <c r="AZ10" s="391"/>
      <c r="BA10" s="391"/>
      <c r="BB10" s="391"/>
      <c r="BC10" s="391"/>
      <c r="BD10" s="391"/>
      <c r="BE10" s="391"/>
      <c r="BF10" s="392"/>
      <c r="BG10" s="393">
        <v>363481</v>
      </c>
      <c r="BH10" s="394"/>
      <c r="BI10" s="394"/>
      <c r="BJ10" s="394"/>
      <c r="BK10" s="394"/>
      <c r="BL10" s="394"/>
      <c r="BM10" s="394"/>
      <c r="BN10" s="395"/>
      <c r="BO10" s="446">
        <v>1.9</v>
      </c>
      <c r="BP10" s="446"/>
      <c r="BQ10" s="446"/>
      <c r="BR10" s="446"/>
      <c r="BS10" s="399" t="s">
        <v>111</v>
      </c>
      <c r="BT10" s="394"/>
      <c r="BU10" s="394"/>
      <c r="BV10" s="394"/>
      <c r="BW10" s="394"/>
      <c r="BX10" s="394"/>
      <c r="BY10" s="394"/>
      <c r="BZ10" s="394"/>
      <c r="CA10" s="394"/>
      <c r="CB10" s="429"/>
      <c r="CD10" s="430" t="s">
        <v>228</v>
      </c>
      <c r="CE10" s="427"/>
      <c r="CF10" s="427"/>
      <c r="CG10" s="427"/>
      <c r="CH10" s="427"/>
      <c r="CI10" s="427"/>
      <c r="CJ10" s="427"/>
      <c r="CK10" s="427"/>
      <c r="CL10" s="427"/>
      <c r="CM10" s="427"/>
      <c r="CN10" s="427"/>
      <c r="CO10" s="427"/>
      <c r="CP10" s="427"/>
      <c r="CQ10" s="428"/>
      <c r="CR10" s="393">
        <v>64225</v>
      </c>
      <c r="CS10" s="394"/>
      <c r="CT10" s="394"/>
      <c r="CU10" s="394"/>
      <c r="CV10" s="394"/>
      <c r="CW10" s="394"/>
      <c r="CX10" s="394"/>
      <c r="CY10" s="395"/>
      <c r="CZ10" s="446">
        <v>0.1</v>
      </c>
      <c r="DA10" s="446"/>
      <c r="DB10" s="446"/>
      <c r="DC10" s="446"/>
      <c r="DD10" s="399" t="s">
        <v>111</v>
      </c>
      <c r="DE10" s="394"/>
      <c r="DF10" s="394"/>
      <c r="DG10" s="394"/>
      <c r="DH10" s="394"/>
      <c r="DI10" s="394"/>
      <c r="DJ10" s="394"/>
      <c r="DK10" s="394"/>
      <c r="DL10" s="394"/>
      <c r="DM10" s="394"/>
      <c r="DN10" s="394"/>
      <c r="DO10" s="394"/>
      <c r="DP10" s="395"/>
      <c r="DQ10" s="399">
        <v>63149</v>
      </c>
      <c r="DR10" s="394"/>
      <c r="DS10" s="394"/>
      <c r="DT10" s="394"/>
      <c r="DU10" s="394"/>
      <c r="DV10" s="394"/>
      <c r="DW10" s="394"/>
      <c r="DX10" s="394"/>
      <c r="DY10" s="394"/>
      <c r="DZ10" s="394"/>
      <c r="EA10" s="394"/>
      <c r="EB10" s="394"/>
      <c r="EC10" s="429"/>
    </row>
    <row r="11" spans="2:143" ht="11.25" customHeight="1">
      <c r="B11" s="390" t="s">
        <v>229</v>
      </c>
      <c r="C11" s="391"/>
      <c r="D11" s="391"/>
      <c r="E11" s="391"/>
      <c r="F11" s="391"/>
      <c r="G11" s="391"/>
      <c r="H11" s="391"/>
      <c r="I11" s="391"/>
      <c r="J11" s="391"/>
      <c r="K11" s="391"/>
      <c r="L11" s="391"/>
      <c r="M11" s="391"/>
      <c r="N11" s="391"/>
      <c r="O11" s="391"/>
      <c r="P11" s="391"/>
      <c r="Q11" s="392"/>
      <c r="R11" s="393">
        <v>40749</v>
      </c>
      <c r="S11" s="394"/>
      <c r="T11" s="394"/>
      <c r="U11" s="394"/>
      <c r="V11" s="394"/>
      <c r="W11" s="394"/>
      <c r="X11" s="394"/>
      <c r="Y11" s="395"/>
      <c r="Z11" s="446">
        <v>0.1</v>
      </c>
      <c r="AA11" s="446"/>
      <c r="AB11" s="446"/>
      <c r="AC11" s="446"/>
      <c r="AD11" s="447">
        <v>40749</v>
      </c>
      <c r="AE11" s="447"/>
      <c r="AF11" s="447"/>
      <c r="AG11" s="447"/>
      <c r="AH11" s="447"/>
      <c r="AI11" s="447"/>
      <c r="AJ11" s="447"/>
      <c r="AK11" s="447"/>
      <c r="AL11" s="416">
        <v>0.1</v>
      </c>
      <c r="AM11" s="448"/>
      <c r="AN11" s="448"/>
      <c r="AO11" s="449"/>
      <c r="AP11" s="390" t="s">
        <v>230</v>
      </c>
      <c r="AQ11" s="391"/>
      <c r="AR11" s="391"/>
      <c r="AS11" s="391"/>
      <c r="AT11" s="391"/>
      <c r="AU11" s="391"/>
      <c r="AV11" s="391"/>
      <c r="AW11" s="391"/>
      <c r="AX11" s="391"/>
      <c r="AY11" s="391"/>
      <c r="AZ11" s="391"/>
      <c r="BA11" s="391"/>
      <c r="BB11" s="391"/>
      <c r="BC11" s="391"/>
      <c r="BD11" s="391"/>
      <c r="BE11" s="391"/>
      <c r="BF11" s="392"/>
      <c r="BG11" s="393">
        <v>972931</v>
      </c>
      <c r="BH11" s="394"/>
      <c r="BI11" s="394"/>
      <c r="BJ11" s="394"/>
      <c r="BK11" s="394"/>
      <c r="BL11" s="394"/>
      <c r="BM11" s="394"/>
      <c r="BN11" s="395"/>
      <c r="BO11" s="446">
        <v>5.0999999999999996</v>
      </c>
      <c r="BP11" s="446"/>
      <c r="BQ11" s="446"/>
      <c r="BR11" s="446"/>
      <c r="BS11" s="399" t="s">
        <v>111</v>
      </c>
      <c r="BT11" s="394"/>
      <c r="BU11" s="394"/>
      <c r="BV11" s="394"/>
      <c r="BW11" s="394"/>
      <c r="BX11" s="394"/>
      <c r="BY11" s="394"/>
      <c r="BZ11" s="394"/>
      <c r="CA11" s="394"/>
      <c r="CB11" s="429"/>
      <c r="CD11" s="430" t="s">
        <v>231</v>
      </c>
      <c r="CE11" s="427"/>
      <c r="CF11" s="427"/>
      <c r="CG11" s="427"/>
      <c r="CH11" s="427"/>
      <c r="CI11" s="427"/>
      <c r="CJ11" s="427"/>
      <c r="CK11" s="427"/>
      <c r="CL11" s="427"/>
      <c r="CM11" s="427"/>
      <c r="CN11" s="427"/>
      <c r="CO11" s="427"/>
      <c r="CP11" s="427"/>
      <c r="CQ11" s="428"/>
      <c r="CR11" s="393">
        <v>1301281</v>
      </c>
      <c r="CS11" s="394"/>
      <c r="CT11" s="394"/>
      <c r="CU11" s="394"/>
      <c r="CV11" s="394"/>
      <c r="CW11" s="394"/>
      <c r="CX11" s="394"/>
      <c r="CY11" s="395"/>
      <c r="CZ11" s="446">
        <v>2.8</v>
      </c>
      <c r="DA11" s="446"/>
      <c r="DB11" s="446"/>
      <c r="DC11" s="446"/>
      <c r="DD11" s="399">
        <v>120721</v>
      </c>
      <c r="DE11" s="394"/>
      <c r="DF11" s="394"/>
      <c r="DG11" s="394"/>
      <c r="DH11" s="394"/>
      <c r="DI11" s="394"/>
      <c r="DJ11" s="394"/>
      <c r="DK11" s="394"/>
      <c r="DL11" s="394"/>
      <c r="DM11" s="394"/>
      <c r="DN11" s="394"/>
      <c r="DO11" s="394"/>
      <c r="DP11" s="395"/>
      <c r="DQ11" s="399">
        <v>1152831</v>
      </c>
      <c r="DR11" s="394"/>
      <c r="DS11" s="394"/>
      <c r="DT11" s="394"/>
      <c r="DU11" s="394"/>
      <c r="DV11" s="394"/>
      <c r="DW11" s="394"/>
      <c r="DX11" s="394"/>
      <c r="DY11" s="394"/>
      <c r="DZ11" s="394"/>
      <c r="EA11" s="394"/>
      <c r="EB11" s="394"/>
      <c r="EC11" s="429"/>
    </row>
    <row r="12" spans="2:143" ht="11.25" customHeight="1">
      <c r="B12" s="390" t="s">
        <v>232</v>
      </c>
      <c r="C12" s="391"/>
      <c r="D12" s="391"/>
      <c r="E12" s="391"/>
      <c r="F12" s="391"/>
      <c r="G12" s="391"/>
      <c r="H12" s="391"/>
      <c r="I12" s="391"/>
      <c r="J12" s="391"/>
      <c r="K12" s="391"/>
      <c r="L12" s="391"/>
      <c r="M12" s="391"/>
      <c r="N12" s="391"/>
      <c r="O12" s="391"/>
      <c r="P12" s="391"/>
      <c r="Q12" s="392"/>
      <c r="R12" s="393" t="s">
        <v>111</v>
      </c>
      <c r="S12" s="394"/>
      <c r="T12" s="394"/>
      <c r="U12" s="394"/>
      <c r="V12" s="394"/>
      <c r="W12" s="394"/>
      <c r="X12" s="394"/>
      <c r="Y12" s="395"/>
      <c r="Z12" s="446" t="s">
        <v>111</v>
      </c>
      <c r="AA12" s="446"/>
      <c r="AB12" s="446"/>
      <c r="AC12" s="446"/>
      <c r="AD12" s="447" t="s">
        <v>111</v>
      </c>
      <c r="AE12" s="447"/>
      <c r="AF12" s="447"/>
      <c r="AG12" s="447"/>
      <c r="AH12" s="447"/>
      <c r="AI12" s="447"/>
      <c r="AJ12" s="447"/>
      <c r="AK12" s="447"/>
      <c r="AL12" s="416" t="s">
        <v>111</v>
      </c>
      <c r="AM12" s="448"/>
      <c r="AN12" s="448"/>
      <c r="AO12" s="449"/>
      <c r="AP12" s="390" t="s">
        <v>233</v>
      </c>
      <c r="AQ12" s="391"/>
      <c r="AR12" s="391"/>
      <c r="AS12" s="391"/>
      <c r="AT12" s="391"/>
      <c r="AU12" s="391"/>
      <c r="AV12" s="391"/>
      <c r="AW12" s="391"/>
      <c r="AX12" s="391"/>
      <c r="AY12" s="391"/>
      <c r="AZ12" s="391"/>
      <c r="BA12" s="391"/>
      <c r="BB12" s="391"/>
      <c r="BC12" s="391"/>
      <c r="BD12" s="391"/>
      <c r="BE12" s="391"/>
      <c r="BF12" s="392"/>
      <c r="BG12" s="393">
        <v>8463180</v>
      </c>
      <c r="BH12" s="394"/>
      <c r="BI12" s="394"/>
      <c r="BJ12" s="394"/>
      <c r="BK12" s="394"/>
      <c r="BL12" s="394"/>
      <c r="BM12" s="394"/>
      <c r="BN12" s="395"/>
      <c r="BO12" s="446">
        <v>44.1</v>
      </c>
      <c r="BP12" s="446"/>
      <c r="BQ12" s="446"/>
      <c r="BR12" s="446"/>
      <c r="BS12" s="399" t="s">
        <v>111</v>
      </c>
      <c r="BT12" s="394"/>
      <c r="BU12" s="394"/>
      <c r="BV12" s="394"/>
      <c r="BW12" s="394"/>
      <c r="BX12" s="394"/>
      <c r="BY12" s="394"/>
      <c r="BZ12" s="394"/>
      <c r="CA12" s="394"/>
      <c r="CB12" s="429"/>
      <c r="CD12" s="430" t="s">
        <v>234</v>
      </c>
      <c r="CE12" s="427"/>
      <c r="CF12" s="427"/>
      <c r="CG12" s="427"/>
      <c r="CH12" s="427"/>
      <c r="CI12" s="427"/>
      <c r="CJ12" s="427"/>
      <c r="CK12" s="427"/>
      <c r="CL12" s="427"/>
      <c r="CM12" s="427"/>
      <c r="CN12" s="427"/>
      <c r="CO12" s="427"/>
      <c r="CP12" s="427"/>
      <c r="CQ12" s="428"/>
      <c r="CR12" s="393">
        <v>466101</v>
      </c>
      <c r="CS12" s="394"/>
      <c r="CT12" s="394"/>
      <c r="CU12" s="394"/>
      <c r="CV12" s="394"/>
      <c r="CW12" s="394"/>
      <c r="CX12" s="394"/>
      <c r="CY12" s="395"/>
      <c r="CZ12" s="446">
        <v>1</v>
      </c>
      <c r="DA12" s="446"/>
      <c r="DB12" s="446"/>
      <c r="DC12" s="446"/>
      <c r="DD12" s="399">
        <v>77641</v>
      </c>
      <c r="DE12" s="394"/>
      <c r="DF12" s="394"/>
      <c r="DG12" s="394"/>
      <c r="DH12" s="394"/>
      <c r="DI12" s="394"/>
      <c r="DJ12" s="394"/>
      <c r="DK12" s="394"/>
      <c r="DL12" s="394"/>
      <c r="DM12" s="394"/>
      <c r="DN12" s="394"/>
      <c r="DO12" s="394"/>
      <c r="DP12" s="395"/>
      <c r="DQ12" s="399">
        <v>256223</v>
      </c>
      <c r="DR12" s="394"/>
      <c r="DS12" s="394"/>
      <c r="DT12" s="394"/>
      <c r="DU12" s="394"/>
      <c r="DV12" s="394"/>
      <c r="DW12" s="394"/>
      <c r="DX12" s="394"/>
      <c r="DY12" s="394"/>
      <c r="DZ12" s="394"/>
      <c r="EA12" s="394"/>
      <c r="EB12" s="394"/>
      <c r="EC12" s="429"/>
    </row>
    <row r="13" spans="2:143" ht="11.25" customHeight="1">
      <c r="B13" s="390" t="s">
        <v>235</v>
      </c>
      <c r="C13" s="391"/>
      <c r="D13" s="391"/>
      <c r="E13" s="391"/>
      <c r="F13" s="391"/>
      <c r="G13" s="391"/>
      <c r="H13" s="391"/>
      <c r="I13" s="391"/>
      <c r="J13" s="391"/>
      <c r="K13" s="391"/>
      <c r="L13" s="391"/>
      <c r="M13" s="391"/>
      <c r="N13" s="391"/>
      <c r="O13" s="391"/>
      <c r="P13" s="391"/>
      <c r="Q13" s="392"/>
      <c r="R13" s="393">
        <v>200522</v>
      </c>
      <c r="S13" s="394"/>
      <c r="T13" s="394"/>
      <c r="U13" s="394"/>
      <c r="V13" s="394"/>
      <c r="W13" s="394"/>
      <c r="X13" s="394"/>
      <c r="Y13" s="395"/>
      <c r="Z13" s="446">
        <v>0.4</v>
      </c>
      <c r="AA13" s="446"/>
      <c r="AB13" s="446"/>
      <c r="AC13" s="446"/>
      <c r="AD13" s="447">
        <v>200522</v>
      </c>
      <c r="AE13" s="447"/>
      <c r="AF13" s="447"/>
      <c r="AG13" s="447"/>
      <c r="AH13" s="447"/>
      <c r="AI13" s="447"/>
      <c r="AJ13" s="447"/>
      <c r="AK13" s="447"/>
      <c r="AL13" s="416">
        <v>0.7</v>
      </c>
      <c r="AM13" s="448"/>
      <c r="AN13" s="448"/>
      <c r="AO13" s="449"/>
      <c r="AP13" s="390" t="s">
        <v>236</v>
      </c>
      <c r="AQ13" s="391"/>
      <c r="AR13" s="391"/>
      <c r="AS13" s="391"/>
      <c r="AT13" s="391"/>
      <c r="AU13" s="391"/>
      <c r="AV13" s="391"/>
      <c r="AW13" s="391"/>
      <c r="AX13" s="391"/>
      <c r="AY13" s="391"/>
      <c r="AZ13" s="391"/>
      <c r="BA13" s="391"/>
      <c r="BB13" s="391"/>
      <c r="BC13" s="391"/>
      <c r="BD13" s="391"/>
      <c r="BE13" s="391"/>
      <c r="BF13" s="392"/>
      <c r="BG13" s="393">
        <v>8443498</v>
      </c>
      <c r="BH13" s="394"/>
      <c r="BI13" s="394"/>
      <c r="BJ13" s="394"/>
      <c r="BK13" s="394"/>
      <c r="BL13" s="394"/>
      <c r="BM13" s="394"/>
      <c r="BN13" s="395"/>
      <c r="BO13" s="446">
        <v>44</v>
      </c>
      <c r="BP13" s="446"/>
      <c r="BQ13" s="446"/>
      <c r="BR13" s="446"/>
      <c r="BS13" s="399" t="s">
        <v>111</v>
      </c>
      <c r="BT13" s="394"/>
      <c r="BU13" s="394"/>
      <c r="BV13" s="394"/>
      <c r="BW13" s="394"/>
      <c r="BX13" s="394"/>
      <c r="BY13" s="394"/>
      <c r="BZ13" s="394"/>
      <c r="CA13" s="394"/>
      <c r="CB13" s="429"/>
      <c r="CD13" s="430" t="s">
        <v>237</v>
      </c>
      <c r="CE13" s="427"/>
      <c r="CF13" s="427"/>
      <c r="CG13" s="427"/>
      <c r="CH13" s="427"/>
      <c r="CI13" s="427"/>
      <c r="CJ13" s="427"/>
      <c r="CK13" s="427"/>
      <c r="CL13" s="427"/>
      <c r="CM13" s="427"/>
      <c r="CN13" s="427"/>
      <c r="CO13" s="427"/>
      <c r="CP13" s="427"/>
      <c r="CQ13" s="428"/>
      <c r="CR13" s="393">
        <v>4815027</v>
      </c>
      <c r="CS13" s="394"/>
      <c r="CT13" s="394"/>
      <c r="CU13" s="394"/>
      <c r="CV13" s="394"/>
      <c r="CW13" s="394"/>
      <c r="CX13" s="394"/>
      <c r="CY13" s="395"/>
      <c r="CZ13" s="446">
        <v>10.199999999999999</v>
      </c>
      <c r="DA13" s="446"/>
      <c r="DB13" s="446"/>
      <c r="DC13" s="446"/>
      <c r="DD13" s="399">
        <v>2625481</v>
      </c>
      <c r="DE13" s="394"/>
      <c r="DF13" s="394"/>
      <c r="DG13" s="394"/>
      <c r="DH13" s="394"/>
      <c r="DI13" s="394"/>
      <c r="DJ13" s="394"/>
      <c r="DK13" s="394"/>
      <c r="DL13" s="394"/>
      <c r="DM13" s="394"/>
      <c r="DN13" s="394"/>
      <c r="DO13" s="394"/>
      <c r="DP13" s="395"/>
      <c r="DQ13" s="399">
        <v>4020056</v>
      </c>
      <c r="DR13" s="394"/>
      <c r="DS13" s="394"/>
      <c r="DT13" s="394"/>
      <c r="DU13" s="394"/>
      <c r="DV13" s="394"/>
      <c r="DW13" s="394"/>
      <c r="DX13" s="394"/>
      <c r="DY13" s="394"/>
      <c r="DZ13" s="394"/>
      <c r="EA13" s="394"/>
      <c r="EB13" s="394"/>
      <c r="EC13" s="429"/>
    </row>
    <row r="14" spans="2:143" ht="11.25" customHeight="1">
      <c r="B14" s="390" t="s">
        <v>238</v>
      </c>
      <c r="C14" s="391"/>
      <c r="D14" s="391"/>
      <c r="E14" s="391"/>
      <c r="F14" s="391"/>
      <c r="G14" s="391"/>
      <c r="H14" s="391"/>
      <c r="I14" s="391"/>
      <c r="J14" s="391"/>
      <c r="K14" s="391"/>
      <c r="L14" s="391"/>
      <c r="M14" s="391"/>
      <c r="N14" s="391"/>
      <c r="O14" s="391"/>
      <c r="P14" s="391"/>
      <c r="Q14" s="392"/>
      <c r="R14" s="393" t="s">
        <v>111</v>
      </c>
      <c r="S14" s="394"/>
      <c r="T14" s="394"/>
      <c r="U14" s="394"/>
      <c r="V14" s="394"/>
      <c r="W14" s="394"/>
      <c r="X14" s="394"/>
      <c r="Y14" s="395"/>
      <c r="Z14" s="446" t="s">
        <v>111</v>
      </c>
      <c r="AA14" s="446"/>
      <c r="AB14" s="446"/>
      <c r="AC14" s="446"/>
      <c r="AD14" s="447" t="s">
        <v>111</v>
      </c>
      <c r="AE14" s="447"/>
      <c r="AF14" s="447"/>
      <c r="AG14" s="447"/>
      <c r="AH14" s="447"/>
      <c r="AI14" s="447"/>
      <c r="AJ14" s="447"/>
      <c r="AK14" s="447"/>
      <c r="AL14" s="416" t="s">
        <v>111</v>
      </c>
      <c r="AM14" s="448"/>
      <c r="AN14" s="448"/>
      <c r="AO14" s="449"/>
      <c r="AP14" s="390" t="s">
        <v>239</v>
      </c>
      <c r="AQ14" s="391"/>
      <c r="AR14" s="391"/>
      <c r="AS14" s="391"/>
      <c r="AT14" s="391"/>
      <c r="AU14" s="391"/>
      <c r="AV14" s="391"/>
      <c r="AW14" s="391"/>
      <c r="AX14" s="391"/>
      <c r="AY14" s="391"/>
      <c r="AZ14" s="391"/>
      <c r="BA14" s="391"/>
      <c r="BB14" s="391"/>
      <c r="BC14" s="391"/>
      <c r="BD14" s="391"/>
      <c r="BE14" s="391"/>
      <c r="BF14" s="392"/>
      <c r="BG14" s="393">
        <v>362535</v>
      </c>
      <c r="BH14" s="394"/>
      <c r="BI14" s="394"/>
      <c r="BJ14" s="394"/>
      <c r="BK14" s="394"/>
      <c r="BL14" s="394"/>
      <c r="BM14" s="394"/>
      <c r="BN14" s="395"/>
      <c r="BO14" s="446">
        <v>1.9</v>
      </c>
      <c r="BP14" s="446"/>
      <c r="BQ14" s="446"/>
      <c r="BR14" s="446"/>
      <c r="BS14" s="399" t="s">
        <v>111</v>
      </c>
      <c r="BT14" s="394"/>
      <c r="BU14" s="394"/>
      <c r="BV14" s="394"/>
      <c r="BW14" s="394"/>
      <c r="BX14" s="394"/>
      <c r="BY14" s="394"/>
      <c r="BZ14" s="394"/>
      <c r="CA14" s="394"/>
      <c r="CB14" s="429"/>
      <c r="CD14" s="430" t="s">
        <v>240</v>
      </c>
      <c r="CE14" s="427"/>
      <c r="CF14" s="427"/>
      <c r="CG14" s="427"/>
      <c r="CH14" s="427"/>
      <c r="CI14" s="427"/>
      <c r="CJ14" s="427"/>
      <c r="CK14" s="427"/>
      <c r="CL14" s="427"/>
      <c r="CM14" s="427"/>
      <c r="CN14" s="427"/>
      <c r="CO14" s="427"/>
      <c r="CP14" s="427"/>
      <c r="CQ14" s="428"/>
      <c r="CR14" s="393">
        <v>2166807</v>
      </c>
      <c r="CS14" s="394"/>
      <c r="CT14" s="394"/>
      <c r="CU14" s="394"/>
      <c r="CV14" s="394"/>
      <c r="CW14" s="394"/>
      <c r="CX14" s="394"/>
      <c r="CY14" s="395"/>
      <c r="CZ14" s="446">
        <v>4.5999999999999996</v>
      </c>
      <c r="DA14" s="446"/>
      <c r="DB14" s="446"/>
      <c r="DC14" s="446"/>
      <c r="DD14" s="399">
        <v>367162</v>
      </c>
      <c r="DE14" s="394"/>
      <c r="DF14" s="394"/>
      <c r="DG14" s="394"/>
      <c r="DH14" s="394"/>
      <c r="DI14" s="394"/>
      <c r="DJ14" s="394"/>
      <c r="DK14" s="394"/>
      <c r="DL14" s="394"/>
      <c r="DM14" s="394"/>
      <c r="DN14" s="394"/>
      <c r="DO14" s="394"/>
      <c r="DP14" s="395"/>
      <c r="DQ14" s="399">
        <v>1423832</v>
      </c>
      <c r="DR14" s="394"/>
      <c r="DS14" s="394"/>
      <c r="DT14" s="394"/>
      <c r="DU14" s="394"/>
      <c r="DV14" s="394"/>
      <c r="DW14" s="394"/>
      <c r="DX14" s="394"/>
      <c r="DY14" s="394"/>
      <c r="DZ14" s="394"/>
      <c r="EA14" s="394"/>
      <c r="EB14" s="394"/>
      <c r="EC14" s="429"/>
    </row>
    <row r="15" spans="2:143" ht="11.25" customHeight="1">
      <c r="B15" s="390" t="s">
        <v>241</v>
      </c>
      <c r="C15" s="391"/>
      <c r="D15" s="391"/>
      <c r="E15" s="391"/>
      <c r="F15" s="391"/>
      <c r="G15" s="391"/>
      <c r="H15" s="391"/>
      <c r="I15" s="391"/>
      <c r="J15" s="391"/>
      <c r="K15" s="391"/>
      <c r="L15" s="391"/>
      <c r="M15" s="391"/>
      <c r="N15" s="391"/>
      <c r="O15" s="391"/>
      <c r="P15" s="391"/>
      <c r="Q15" s="392"/>
      <c r="R15" s="393">
        <v>103135</v>
      </c>
      <c r="S15" s="394"/>
      <c r="T15" s="394"/>
      <c r="U15" s="394"/>
      <c r="V15" s="394"/>
      <c r="W15" s="394"/>
      <c r="X15" s="394"/>
      <c r="Y15" s="395"/>
      <c r="Z15" s="446">
        <v>0.2</v>
      </c>
      <c r="AA15" s="446"/>
      <c r="AB15" s="446"/>
      <c r="AC15" s="446"/>
      <c r="AD15" s="447">
        <v>103135</v>
      </c>
      <c r="AE15" s="447"/>
      <c r="AF15" s="447"/>
      <c r="AG15" s="447"/>
      <c r="AH15" s="447"/>
      <c r="AI15" s="447"/>
      <c r="AJ15" s="447"/>
      <c r="AK15" s="447"/>
      <c r="AL15" s="416">
        <v>0.4</v>
      </c>
      <c r="AM15" s="448"/>
      <c r="AN15" s="448"/>
      <c r="AO15" s="449"/>
      <c r="AP15" s="390" t="s">
        <v>242</v>
      </c>
      <c r="AQ15" s="391"/>
      <c r="AR15" s="391"/>
      <c r="AS15" s="391"/>
      <c r="AT15" s="391"/>
      <c r="AU15" s="391"/>
      <c r="AV15" s="391"/>
      <c r="AW15" s="391"/>
      <c r="AX15" s="391"/>
      <c r="AY15" s="391"/>
      <c r="AZ15" s="391"/>
      <c r="BA15" s="391"/>
      <c r="BB15" s="391"/>
      <c r="BC15" s="391"/>
      <c r="BD15" s="391"/>
      <c r="BE15" s="391"/>
      <c r="BF15" s="392"/>
      <c r="BG15" s="393">
        <v>1039747</v>
      </c>
      <c r="BH15" s="394"/>
      <c r="BI15" s="394"/>
      <c r="BJ15" s="394"/>
      <c r="BK15" s="394"/>
      <c r="BL15" s="394"/>
      <c r="BM15" s="394"/>
      <c r="BN15" s="395"/>
      <c r="BO15" s="446">
        <v>5.4</v>
      </c>
      <c r="BP15" s="446"/>
      <c r="BQ15" s="446"/>
      <c r="BR15" s="446"/>
      <c r="BS15" s="399" t="s">
        <v>111</v>
      </c>
      <c r="BT15" s="394"/>
      <c r="BU15" s="394"/>
      <c r="BV15" s="394"/>
      <c r="BW15" s="394"/>
      <c r="BX15" s="394"/>
      <c r="BY15" s="394"/>
      <c r="BZ15" s="394"/>
      <c r="CA15" s="394"/>
      <c r="CB15" s="429"/>
      <c r="CD15" s="430" t="s">
        <v>243</v>
      </c>
      <c r="CE15" s="427"/>
      <c r="CF15" s="427"/>
      <c r="CG15" s="427"/>
      <c r="CH15" s="427"/>
      <c r="CI15" s="427"/>
      <c r="CJ15" s="427"/>
      <c r="CK15" s="427"/>
      <c r="CL15" s="427"/>
      <c r="CM15" s="427"/>
      <c r="CN15" s="427"/>
      <c r="CO15" s="427"/>
      <c r="CP15" s="427"/>
      <c r="CQ15" s="428"/>
      <c r="CR15" s="393">
        <v>4114985</v>
      </c>
      <c r="CS15" s="394"/>
      <c r="CT15" s="394"/>
      <c r="CU15" s="394"/>
      <c r="CV15" s="394"/>
      <c r="CW15" s="394"/>
      <c r="CX15" s="394"/>
      <c r="CY15" s="395"/>
      <c r="CZ15" s="446">
        <v>8.6999999999999993</v>
      </c>
      <c r="DA15" s="446"/>
      <c r="DB15" s="446"/>
      <c r="DC15" s="446"/>
      <c r="DD15" s="399">
        <v>941592</v>
      </c>
      <c r="DE15" s="394"/>
      <c r="DF15" s="394"/>
      <c r="DG15" s="394"/>
      <c r="DH15" s="394"/>
      <c r="DI15" s="394"/>
      <c r="DJ15" s="394"/>
      <c r="DK15" s="394"/>
      <c r="DL15" s="394"/>
      <c r="DM15" s="394"/>
      <c r="DN15" s="394"/>
      <c r="DO15" s="394"/>
      <c r="DP15" s="395"/>
      <c r="DQ15" s="399">
        <v>3625277</v>
      </c>
      <c r="DR15" s="394"/>
      <c r="DS15" s="394"/>
      <c r="DT15" s="394"/>
      <c r="DU15" s="394"/>
      <c r="DV15" s="394"/>
      <c r="DW15" s="394"/>
      <c r="DX15" s="394"/>
      <c r="DY15" s="394"/>
      <c r="DZ15" s="394"/>
      <c r="EA15" s="394"/>
      <c r="EB15" s="394"/>
      <c r="EC15" s="429"/>
    </row>
    <row r="16" spans="2:143" ht="11.25" customHeight="1">
      <c r="B16" s="390" t="s">
        <v>244</v>
      </c>
      <c r="C16" s="391"/>
      <c r="D16" s="391"/>
      <c r="E16" s="391"/>
      <c r="F16" s="391"/>
      <c r="G16" s="391"/>
      <c r="H16" s="391"/>
      <c r="I16" s="391"/>
      <c r="J16" s="391"/>
      <c r="K16" s="391"/>
      <c r="L16" s="391"/>
      <c r="M16" s="391"/>
      <c r="N16" s="391"/>
      <c r="O16" s="391"/>
      <c r="P16" s="391"/>
      <c r="Q16" s="392"/>
      <c r="R16" s="393">
        <v>7312674</v>
      </c>
      <c r="S16" s="394"/>
      <c r="T16" s="394"/>
      <c r="U16" s="394"/>
      <c r="V16" s="394"/>
      <c r="W16" s="394"/>
      <c r="X16" s="394"/>
      <c r="Y16" s="395"/>
      <c r="Z16" s="446">
        <v>14.2</v>
      </c>
      <c r="AA16" s="446"/>
      <c r="AB16" s="446"/>
      <c r="AC16" s="446"/>
      <c r="AD16" s="447">
        <v>6534385</v>
      </c>
      <c r="AE16" s="447"/>
      <c r="AF16" s="447"/>
      <c r="AG16" s="447"/>
      <c r="AH16" s="447"/>
      <c r="AI16" s="447"/>
      <c r="AJ16" s="447"/>
      <c r="AK16" s="447"/>
      <c r="AL16" s="416">
        <v>22.9</v>
      </c>
      <c r="AM16" s="448"/>
      <c r="AN16" s="448"/>
      <c r="AO16" s="449"/>
      <c r="AP16" s="390" t="s">
        <v>245</v>
      </c>
      <c r="AQ16" s="391"/>
      <c r="AR16" s="391"/>
      <c r="AS16" s="391"/>
      <c r="AT16" s="391"/>
      <c r="AU16" s="391"/>
      <c r="AV16" s="391"/>
      <c r="AW16" s="391"/>
      <c r="AX16" s="391"/>
      <c r="AY16" s="391"/>
      <c r="AZ16" s="391"/>
      <c r="BA16" s="391"/>
      <c r="BB16" s="391"/>
      <c r="BC16" s="391"/>
      <c r="BD16" s="391"/>
      <c r="BE16" s="391"/>
      <c r="BF16" s="392"/>
      <c r="BG16" s="393" t="s">
        <v>111</v>
      </c>
      <c r="BH16" s="394"/>
      <c r="BI16" s="394"/>
      <c r="BJ16" s="394"/>
      <c r="BK16" s="394"/>
      <c r="BL16" s="394"/>
      <c r="BM16" s="394"/>
      <c r="BN16" s="395"/>
      <c r="BO16" s="446" t="s">
        <v>111</v>
      </c>
      <c r="BP16" s="446"/>
      <c r="BQ16" s="446"/>
      <c r="BR16" s="446"/>
      <c r="BS16" s="399" t="s">
        <v>111</v>
      </c>
      <c r="BT16" s="394"/>
      <c r="BU16" s="394"/>
      <c r="BV16" s="394"/>
      <c r="BW16" s="394"/>
      <c r="BX16" s="394"/>
      <c r="BY16" s="394"/>
      <c r="BZ16" s="394"/>
      <c r="CA16" s="394"/>
      <c r="CB16" s="429"/>
      <c r="CD16" s="430" t="s">
        <v>246</v>
      </c>
      <c r="CE16" s="427"/>
      <c r="CF16" s="427"/>
      <c r="CG16" s="427"/>
      <c r="CH16" s="427"/>
      <c r="CI16" s="427"/>
      <c r="CJ16" s="427"/>
      <c r="CK16" s="427"/>
      <c r="CL16" s="427"/>
      <c r="CM16" s="427"/>
      <c r="CN16" s="427"/>
      <c r="CO16" s="427"/>
      <c r="CP16" s="427"/>
      <c r="CQ16" s="428"/>
      <c r="CR16" s="393" t="s">
        <v>111</v>
      </c>
      <c r="CS16" s="394"/>
      <c r="CT16" s="394"/>
      <c r="CU16" s="394"/>
      <c r="CV16" s="394"/>
      <c r="CW16" s="394"/>
      <c r="CX16" s="394"/>
      <c r="CY16" s="395"/>
      <c r="CZ16" s="446" t="s">
        <v>111</v>
      </c>
      <c r="DA16" s="446"/>
      <c r="DB16" s="446"/>
      <c r="DC16" s="446"/>
      <c r="DD16" s="399" t="s">
        <v>111</v>
      </c>
      <c r="DE16" s="394"/>
      <c r="DF16" s="394"/>
      <c r="DG16" s="394"/>
      <c r="DH16" s="394"/>
      <c r="DI16" s="394"/>
      <c r="DJ16" s="394"/>
      <c r="DK16" s="394"/>
      <c r="DL16" s="394"/>
      <c r="DM16" s="394"/>
      <c r="DN16" s="394"/>
      <c r="DO16" s="394"/>
      <c r="DP16" s="395"/>
      <c r="DQ16" s="399" t="s">
        <v>111</v>
      </c>
      <c r="DR16" s="394"/>
      <c r="DS16" s="394"/>
      <c r="DT16" s="394"/>
      <c r="DU16" s="394"/>
      <c r="DV16" s="394"/>
      <c r="DW16" s="394"/>
      <c r="DX16" s="394"/>
      <c r="DY16" s="394"/>
      <c r="DZ16" s="394"/>
      <c r="EA16" s="394"/>
      <c r="EB16" s="394"/>
      <c r="EC16" s="429"/>
    </row>
    <row r="17" spans="2:133" ht="11.25" customHeight="1">
      <c r="B17" s="390" t="s">
        <v>247</v>
      </c>
      <c r="C17" s="391"/>
      <c r="D17" s="391"/>
      <c r="E17" s="391"/>
      <c r="F17" s="391"/>
      <c r="G17" s="391"/>
      <c r="H17" s="391"/>
      <c r="I17" s="391"/>
      <c r="J17" s="391"/>
      <c r="K17" s="391"/>
      <c r="L17" s="391"/>
      <c r="M17" s="391"/>
      <c r="N17" s="391"/>
      <c r="O17" s="391"/>
      <c r="P17" s="391"/>
      <c r="Q17" s="392"/>
      <c r="R17" s="393">
        <v>6534385</v>
      </c>
      <c r="S17" s="394"/>
      <c r="T17" s="394"/>
      <c r="U17" s="394"/>
      <c r="V17" s="394"/>
      <c r="W17" s="394"/>
      <c r="X17" s="394"/>
      <c r="Y17" s="395"/>
      <c r="Z17" s="446">
        <v>12.7</v>
      </c>
      <c r="AA17" s="446"/>
      <c r="AB17" s="446"/>
      <c r="AC17" s="446"/>
      <c r="AD17" s="447">
        <v>6534385</v>
      </c>
      <c r="AE17" s="447"/>
      <c r="AF17" s="447"/>
      <c r="AG17" s="447"/>
      <c r="AH17" s="447"/>
      <c r="AI17" s="447"/>
      <c r="AJ17" s="447"/>
      <c r="AK17" s="447"/>
      <c r="AL17" s="416">
        <v>22.9</v>
      </c>
      <c r="AM17" s="448"/>
      <c r="AN17" s="448"/>
      <c r="AO17" s="449"/>
      <c r="AP17" s="390" t="s">
        <v>248</v>
      </c>
      <c r="AQ17" s="391"/>
      <c r="AR17" s="391"/>
      <c r="AS17" s="391"/>
      <c r="AT17" s="391"/>
      <c r="AU17" s="391"/>
      <c r="AV17" s="391"/>
      <c r="AW17" s="391"/>
      <c r="AX17" s="391"/>
      <c r="AY17" s="391"/>
      <c r="AZ17" s="391"/>
      <c r="BA17" s="391"/>
      <c r="BB17" s="391"/>
      <c r="BC17" s="391"/>
      <c r="BD17" s="391"/>
      <c r="BE17" s="391"/>
      <c r="BF17" s="392"/>
      <c r="BG17" s="393" t="s">
        <v>111</v>
      </c>
      <c r="BH17" s="394"/>
      <c r="BI17" s="394"/>
      <c r="BJ17" s="394"/>
      <c r="BK17" s="394"/>
      <c r="BL17" s="394"/>
      <c r="BM17" s="394"/>
      <c r="BN17" s="395"/>
      <c r="BO17" s="446" t="s">
        <v>111</v>
      </c>
      <c r="BP17" s="446"/>
      <c r="BQ17" s="446"/>
      <c r="BR17" s="446"/>
      <c r="BS17" s="399" t="s">
        <v>111</v>
      </c>
      <c r="BT17" s="394"/>
      <c r="BU17" s="394"/>
      <c r="BV17" s="394"/>
      <c r="BW17" s="394"/>
      <c r="BX17" s="394"/>
      <c r="BY17" s="394"/>
      <c r="BZ17" s="394"/>
      <c r="CA17" s="394"/>
      <c r="CB17" s="429"/>
      <c r="CD17" s="430" t="s">
        <v>249</v>
      </c>
      <c r="CE17" s="427"/>
      <c r="CF17" s="427"/>
      <c r="CG17" s="427"/>
      <c r="CH17" s="427"/>
      <c r="CI17" s="427"/>
      <c r="CJ17" s="427"/>
      <c r="CK17" s="427"/>
      <c r="CL17" s="427"/>
      <c r="CM17" s="427"/>
      <c r="CN17" s="427"/>
      <c r="CO17" s="427"/>
      <c r="CP17" s="427"/>
      <c r="CQ17" s="428"/>
      <c r="CR17" s="393">
        <v>3090887</v>
      </c>
      <c r="CS17" s="394"/>
      <c r="CT17" s="394"/>
      <c r="CU17" s="394"/>
      <c r="CV17" s="394"/>
      <c r="CW17" s="394"/>
      <c r="CX17" s="394"/>
      <c r="CY17" s="395"/>
      <c r="CZ17" s="446">
        <v>6.5</v>
      </c>
      <c r="DA17" s="446"/>
      <c r="DB17" s="446"/>
      <c r="DC17" s="446"/>
      <c r="DD17" s="399" t="s">
        <v>111</v>
      </c>
      <c r="DE17" s="394"/>
      <c r="DF17" s="394"/>
      <c r="DG17" s="394"/>
      <c r="DH17" s="394"/>
      <c r="DI17" s="394"/>
      <c r="DJ17" s="394"/>
      <c r="DK17" s="394"/>
      <c r="DL17" s="394"/>
      <c r="DM17" s="394"/>
      <c r="DN17" s="394"/>
      <c r="DO17" s="394"/>
      <c r="DP17" s="395"/>
      <c r="DQ17" s="399">
        <v>3042118</v>
      </c>
      <c r="DR17" s="394"/>
      <c r="DS17" s="394"/>
      <c r="DT17" s="394"/>
      <c r="DU17" s="394"/>
      <c r="DV17" s="394"/>
      <c r="DW17" s="394"/>
      <c r="DX17" s="394"/>
      <c r="DY17" s="394"/>
      <c r="DZ17" s="394"/>
      <c r="EA17" s="394"/>
      <c r="EB17" s="394"/>
      <c r="EC17" s="429"/>
    </row>
    <row r="18" spans="2:133" ht="11.25" customHeight="1">
      <c r="B18" s="390" t="s">
        <v>250</v>
      </c>
      <c r="C18" s="391"/>
      <c r="D18" s="391"/>
      <c r="E18" s="391"/>
      <c r="F18" s="391"/>
      <c r="G18" s="391"/>
      <c r="H18" s="391"/>
      <c r="I18" s="391"/>
      <c r="J18" s="391"/>
      <c r="K18" s="391"/>
      <c r="L18" s="391"/>
      <c r="M18" s="391"/>
      <c r="N18" s="391"/>
      <c r="O18" s="391"/>
      <c r="P18" s="391"/>
      <c r="Q18" s="392"/>
      <c r="R18" s="393">
        <v>778088</v>
      </c>
      <c r="S18" s="394"/>
      <c r="T18" s="394"/>
      <c r="U18" s="394"/>
      <c r="V18" s="394"/>
      <c r="W18" s="394"/>
      <c r="X18" s="394"/>
      <c r="Y18" s="395"/>
      <c r="Z18" s="446">
        <v>1.5</v>
      </c>
      <c r="AA18" s="446"/>
      <c r="AB18" s="446"/>
      <c r="AC18" s="446"/>
      <c r="AD18" s="447" t="s">
        <v>111</v>
      </c>
      <c r="AE18" s="447"/>
      <c r="AF18" s="447"/>
      <c r="AG18" s="447"/>
      <c r="AH18" s="447"/>
      <c r="AI18" s="447"/>
      <c r="AJ18" s="447"/>
      <c r="AK18" s="447"/>
      <c r="AL18" s="416" t="s">
        <v>111</v>
      </c>
      <c r="AM18" s="448"/>
      <c r="AN18" s="448"/>
      <c r="AO18" s="449"/>
      <c r="AP18" s="390" t="s">
        <v>251</v>
      </c>
      <c r="AQ18" s="391"/>
      <c r="AR18" s="391"/>
      <c r="AS18" s="391"/>
      <c r="AT18" s="391"/>
      <c r="AU18" s="391"/>
      <c r="AV18" s="391"/>
      <c r="AW18" s="391"/>
      <c r="AX18" s="391"/>
      <c r="AY18" s="391"/>
      <c r="AZ18" s="391"/>
      <c r="BA18" s="391"/>
      <c r="BB18" s="391"/>
      <c r="BC18" s="391"/>
      <c r="BD18" s="391"/>
      <c r="BE18" s="391"/>
      <c r="BF18" s="392"/>
      <c r="BG18" s="393" t="s">
        <v>111</v>
      </c>
      <c r="BH18" s="394"/>
      <c r="BI18" s="394"/>
      <c r="BJ18" s="394"/>
      <c r="BK18" s="394"/>
      <c r="BL18" s="394"/>
      <c r="BM18" s="394"/>
      <c r="BN18" s="395"/>
      <c r="BO18" s="446" t="s">
        <v>111</v>
      </c>
      <c r="BP18" s="446"/>
      <c r="BQ18" s="446"/>
      <c r="BR18" s="446"/>
      <c r="BS18" s="399" t="s">
        <v>111</v>
      </c>
      <c r="BT18" s="394"/>
      <c r="BU18" s="394"/>
      <c r="BV18" s="394"/>
      <c r="BW18" s="394"/>
      <c r="BX18" s="394"/>
      <c r="BY18" s="394"/>
      <c r="BZ18" s="394"/>
      <c r="CA18" s="394"/>
      <c r="CB18" s="429"/>
      <c r="CD18" s="430" t="s">
        <v>252</v>
      </c>
      <c r="CE18" s="427"/>
      <c r="CF18" s="427"/>
      <c r="CG18" s="427"/>
      <c r="CH18" s="427"/>
      <c r="CI18" s="427"/>
      <c r="CJ18" s="427"/>
      <c r="CK18" s="427"/>
      <c r="CL18" s="427"/>
      <c r="CM18" s="427"/>
      <c r="CN18" s="427"/>
      <c r="CO18" s="427"/>
      <c r="CP18" s="427"/>
      <c r="CQ18" s="428"/>
      <c r="CR18" s="393" t="s">
        <v>111</v>
      </c>
      <c r="CS18" s="394"/>
      <c r="CT18" s="394"/>
      <c r="CU18" s="394"/>
      <c r="CV18" s="394"/>
      <c r="CW18" s="394"/>
      <c r="CX18" s="394"/>
      <c r="CY18" s="395"/>
      <c r="CZ18" s="446" t="s">
        <v>111</v>
      </c>
      <c r="DA18" s="446"/>
      <c r="DB18" s="446"/>
      <c r="DC18" s="446"/>
      <c r="DD18" s="399" t="s">
        <v>111</v>
      </c>
      <c r="DE18" s="394"/>
      <c r="DF18" s="394"/>
      <c r="DG18" s="394"/>
      <c r="DH18" s="394"/>
      <c r="DI18" s="394"/>
      <c r="DJ18" s="394"/>
      <c r="DK18" s="394"/>
      <c r="DL18" s="394"/>
      <c r="DM18" s="394"/>
      <c r="DN18" s="394"/>
      <c r="DO18" s="394"/>
      <c r="DP18" s="395"/>
      <c r="DQ18" s="399" t="s">
        <v>111</v>
      </c>
      <c r="DR18" s="394"/>
      <c r="DS18" s="394"/>
      <c r="DT18" s="394"/>
      <c r="DU18" s="394"/>
      <c r="DV18" s="394"/>
      <c r="DW18" s="394"/>
      <c r="DX18" s="394"/>
      <c r="DY18" s="394"/>
      <c r="DZ18" s="394"/>
      <c r="EA18" s="394"/>
      <c r="EB18" s="394"/>
      <c r="EC18" s="429"/>
    </row>
    <row r="19" spans="2:133" ht="11.25" customHeight="1">
      <c r="B19" s="390" t="s">
        <v>253</v>
      </c>
      <c r="C19" s="391"/>
      <c r="D19" s="391"/>
      <c r="E19" s="391"/>
      <c r="F19" s="391"/>
      <c r="G19" s="391"/>
      <c r="H19" s="391"/>
      <c r="I19" s="391"/>
      <c r="J19" s="391"/>
      <c r="K19" s="391"/>
      <c r="L19" s="391"/>
      <c r="M19" s="391"/>
      <c r="N19" s="391"/>
      <c r="O19" s="391"/>
      <c r="P19" s="391"/>
      <c r="Q19" s="392"/>
      <c r="R19" s="393">
        <v>201</v>
      </c>
      <c r="S19" s="394"/>
      <c r="T19" s="394"/>
      <c r="U19" s="394"/>
      <c r="V19" s="394"/>
      <c r="W19" s="394"/>
      <c r="X19" s="394"/>
      <c r="Y19" s="395"/>
      <c r="Z19" s="446">
        <v>0</v>
      </c>
      <c r="AA19" s="446"/>
      <c r="AB19" s="446"/>
      <c r="AC19" s="446"/>
      <c r="AD19" s="447" t="s">
        <v>111</v>
      </c>
      <c r="AE19" s="447"/>
      <c r="AF19" s="447"/>
      <c r="AG19" s="447"/>
      <c r="AH19" s="447"/>
      <c r="AI19" s="447"/>
      <c r="AJ19" s="447"/>
      <c r="AK19" s="447"/>
      <c r="AL19" s="416" t="s">
        <v>111</v>
      </c>
      <c r="AM19" s="448"/>
      <c r="AN19" s="448"/>
      <c r="AO19" s="449"/>
      <c r="AP19" s="390" t="s">
        <v>254</v>
      </c>
      <c r="AQ19" s="391"/>
      <c r="AR19" s="391"/>
      <c r="AS19" s="391"/>
      <c r="AT19" s="391"/>
      <c r="AU19" s="391"/>
      <c r="AV19" s="391"/>
      <c r="AW19" s="391"/>
      <c r="AX19" s="391"/>
      <c r="AY19" s="391"/>
      <c r="AZ19" s="391"/>
      <c r="BA19" s="391"/>
      <c r="BB19" s="391"/>
      <c r="BC19" s="391"/>
      <c r="BD19" s="391"/>
      <c r="BE19" s="391"/>
      <c r="BF19" s="392"/>
      <c r="BG19" s="393">
        <v>525088</v>
      </c>
      <c r="BH19" s="394"/>
      <c r="BI19" s="394"/>
      <c r="BJ19" s="394"/>
      <c r="BK19" s="394"/>
      <c r="BL19" s="394"/>
      <c r="BM19" s="394"/>
      <c r="BN19" s="395"/>
      <c r="BO19" s="446">
        <v>2.7</v>
      </c>
      <c r="BP19" s="446"/>
      <c r="BQ19" s="446"/>
      <c r="BR19" s="446"/>
      <c r="BS19" s="399" t="s">
        <v>111</v>
      </c>
      <c r="BT19" s="394"/>
      <c r="BU19" s="394"/>
      <c r="BV19" s="394"/>
      <c r="BW19" s="394"/>
      <c r="BX19" s="394"/>
      <c r="BY19" s="394"/>
      <c r="BZ19" s="394"/>
      <c r="CA19" s="394"/>
      <c r="CB19" s="429"/>
      <c r="CD19" s="430" t="s">
        <v>255</v>
      </c>
      <c r="CE19" s="427"/>
      <c r="CF19" s="427"/>
      <c r="CG19" s="427"/>
      <c r="CH19" s="427"/>
      <c r="CI19" s="427"/>
      <c r="CJ19" s="427"/>
      <c r="CK19" s="427"/>
      <c r="CL19" s="427"/>
      <c r="CM19" s="427"/>
      <c r="CN19" s="427"/>
      <c r="CO19" s="427"/>
      <c r="CP19" s="427"/>
      <c r="CQ19" s="428"/>
      <c r="CR19" s="393" t="s">
        <v>111</v>
      </c>
      <c r="CS19" s="394"/>
      <c r="CT19" s="394"/>
      <c r="CU19" s="394"/>
      <c r="CV19" s="394"/>
      <c r="CW19" s="394"/>
      <c r="CX19" s="394"/>
      <c r="CY19" s="395"/>
      <c r="CZ19" s="446" t="s">
        <v>111</v>
      </c>
      <c r="DA19" s="446"/>
      <c r="DB19" s="446"/>
      <c r="DC19" s="446"/>
      <c r="DD19" s="399" t="s">
        <v>111</v>
      </c>
      <c r="DE19" s="394"/>
      <c r="DF19" s="394"/>
      <c r="DG19" s="394"/>
      <c r="DH19" s="394"/>
      <c r="DI19" s="394"/>
      <c r="DJ19" s="394"/>
      <c r="DK19" s="394"/>
      <c r="DL19" s="394"/>
      <c r="DM19" s="394"/>
      <c r="DN19" s="394"/>
      <c r="DO19" s="394"/>
      <c r="DP19" s="395"/>
      <c r="DQ19" s="399" t="s">
        <v>111</v>
      </c>
      <c r="DR19" s="394"/>
      <c r="DS19" s="394"/>
      <c r="DT19" s="394"/>
      <c r="DU19" s="394"/>
      <c r="DV19" s="394"/>
      <c r="DW19" s="394"/>
      <c r="DX19" s="394"/>
      <c r="DY19" s="394"/>
      <c r="DZ19" s="394"/>
      <c r="EA19" s="394"/>
      <c r="EB19" s="394"/>
      <c r="EC19" s="429"/>
    </row>
    <row r="20" spans="2:133" ht="11.25" customHeight="1">
      <c r="B20" s="390" t="s">
        <v>256</v>
      </c>
      <c r="C20" s="391"/>
      <c r="D20" s="391"/>
      <c r="E20" s="391"/>
      <c r="F20" s="391"/>
      <c r="G20" s="391"/>
      <c r="H20" s="391"/>
      <c r="I20" s="391"/>
      <c r="J20" s="391"/>
      <c r="K20" s="391"/>
      <c r="L20" s="391"/>
      <c r="M20" s="391"/>
      <c r="N20" s="391"/>
      <c r="O20" s="391"/>
      <c r="P20" s="391"/>
      <c r="Q20" s="392"/>
      <c r="R20" s="393">
        <v>29744442</v>
      </c>
      <c r="S20" s="394"/>
      <c r="T20" s="394"/>
      <c r="U20" s="394"/>
      <c r="V20" s="394"/>
      <c r="W20" s="394"/>
      <c r="X20" s="394"/>
      <c r="Y20" s="395"/>
      <c r="Z20" s="446">
        <v>57.7</v>
      </c>
      <c r="AA20" s="446"/>
      <c r="AB20" s="446"/>
      <c r="AC20" s="446"/>
      <c r="AD20" s="447">
        <v>28441065</v>
      </c>
      <c r="AE20" s="447"/>
      <c r="AF20" s="447"/>
      <c r="AG20" s="447"/>
      <c r="AH20" s="447"/>
      <c r="AI20" s="447"/>
      <c r="AJ20" s="447"/>
      <c r="AK20" s="447"/>
      <c r="AL20" s="416">
        <v>99.5</v>
      </c>
      <c r="AM20" s="448"/>
      <c r="AN20" s="448"/>
      <c r="AO20" s="449"/>
      <c r="AP20" s="390" t="s">
        <v>257</v>
      </c>
      <c r="AQ20" s="391"/>
      <c r="AR20" s="391"/>
      <c r="AS20" s="391"/>
      <c r="AT20" s="391"/>
      <c r="AU20" s="391"/>
      <c r="AV20" s="391"/>
      <c r="AW20" s="391"/>
      <c r="AX20" s="391"/>
      <c r="AY20" s="391"/>
      <c r="AZ20" s="391"/>
      <c r="BA20" s="391"/>
      <c r="BB20" s="391"/>
      <c r="BC20" s="391"/>
      <c r="BD20" s="391"/>
      <c r="BE20" s="391"/>
      <c r="BF20" s="392"/>
      <c r="BG20" s="393">
        <v>525088</v>
      </c>
      <c r="BH20" s="394"/>
      <c r="BI20" s="394"/>
      <c r="BJ20" s="394"/>
      <c r="BK20" s="394"/>
      <c r="BL20" s="394"/>
      <c r="BM20" s="394"/>
      <c r="BN20" s="395"/>
      <c r="BO20" s="446">
        <v>2.7</v>
      </c>
      <c r="BP20" s="446"/>
      <c r="BQ20" s="446"/>
      <c r="BR20" s="446"/>
      <c r="BS20" s="399" t="s">
        <v>111</v>
      </c>
      <c r="BT20" s="394"/>
      <c r="BU20" s="394"/>
      <c r="BV20" s="394"/>
      <c r="BW20" s="394"/>
      <c r="BX20" s="394"/>
      <c r="BY20" s="394"/>
      <c r="BZ20" s="394"/>
      <c r="CA20" s="394"/>
      <c r="CB20" s="429"/>
      <c r="CD20" s="430" t="s">
        <v>258</v>
      </c>
      <c r="CE20" s="427"/>
      <c r="CF20" s="427"/>
      <c r="CG20" s="427"/>
      <c r="CH20" s="427"/>
      <c r="CI20" s="427"/>
      <c r="CJ20" s="427"/>
      <c r="CK20" s="427"/>
      <c r="CL20" s="427"/>
      <c r="CM20" s="427"/>
      <c r="CN20" s="427"/>
      <c r="CO20" s="427"/>
      <c r="CP20" s="427"/>
      <c r="CQ20" s="428"/>
      <c r="CR20" s="393">
        <v>47213853</v>
      </c>
      <c r="CS20" s="394"/>
      <c r="CT20" s="394"/>
      <c r="CU20" s="394"/>
      <c r="CV20" s="394"/>
      <c r="CW20" s="394"/>
      <c r="CX20" s="394"/>
      <c r="CY20" s="395"/>
      <c r="CZ20" s="446">
        <v>100</v>
      </c>
      <c r="DA20" s="446"/>
      <c r="DB20" s="446"/>
      <c r="DC20" s="446"/>
      <c r="DD20" s="399">
        <v>5282047</v>
      </c>
      <c r="DE20" s="394"/>
      <c r="DF20" s="394"/>
      <c r="DG20" s="394"/>
      <c r="DH20" s="394"/>
      <c r="DI20" s="394"/>
      <c r="DJ20" s="394"/>
      <c r="DK20" s="394"/>
      <c r="DL20" s="394"/>
      <c r="DM20" s="394"/>
      <c r="DN20" s="394"/>
      <c r="DO20" s="394"/>
      <c r="DP20" s="395"/>
      <c r="DQ20" s="399">
        <v>32093469</v>
      </c>
      <c r="DR20" s="394"/>
      <c r="DS20" s="394"/>
      <c r="DT20" s="394"/>
      <c r="DU20" s="394"/>
      <c r="DV20" s="394"/>
      <c r="DW20" s="394"/>
      <c r="DX20" s="394"/>
      <c r="DY20" s="394"/>
      <c r="DZ20" s="394"/>
      <c r="EA20" s="394"/>
      <c r="EB20" s="394"/>
      <c r="EC20" s="429"/>
    </row>
    <row r="21" spans="2:133" ht="11.25" customHeight="1">
      <c r="B21" s="390" t="s">
        <v>259</v>
      </c>
      <c r="C21" s="391"/>
      <c r="D21" s="391"/>
      <c r="E21" s="391"/>
      <c r="F21" s="391"/>
      <c r="G21" s="391"/>
      <c r="H21" s="391"/>
      <c r="I21" s="391"/>
      <c r="J21" s="391"/>
      <c r="K21" s="391"/>
      <c r="L21" s="391"/>
      <c r="M21" s="391"/>
      <c r="N21" s="391"/>
      <c r="O21" s="391"/>
      <c r="P21" s="391"/>
      <c r="Q21" s="392"/>
      <c r="R21" s="393">
        <v>24518</v>
      </c>
      <c r="S21" s="394"/>
      <c r="T21" s="394"/>
      <c r="U21" s="394"/>
      <c r="V21" s="394"/>
      <c r="W21" s="394"/>
      <c r="X21" s="394"/>
      <c r="Y21" s="395"/>
      <c r="Z21" s="446">
        <v>0</v>
      </c>
      <c r="AA21" s="446"/>
      <c r="AB21" s="446"/>
      <c r="AC21" s="446"/>
      <c r="AD21" s="447">
        <v>24518</v>
      </c>
      <c r="AE21" s="447"/>
      <c r="AF21" s="447"/>
      <c r="AG21" s="447"/>
      <c r="AH21" s="447"/>
      <c r="AI21" s="447"/>
      <c r="AJ21" s="447"/>
      <c r="AK21" s="447"/>
      <c r="AL21" s="416">
        <v>0.1</v>
      </c>
      <c r="AM21" s="448"/>
      <c r="AN21" s="448"/>
      <c r="AO21" s="449"/>
      <c r="AP21" s="484" t="s">
        <v>260</v>
      </c>
      <c r="AQ21" s="494"/>
      <c r="AR21" s="494"/>
      <c r="AS21" s="494"/>
      <c r="AT21" s="494"/>
      <c r="AU21" s="494"/>
      <c r="AV21" s="494"/>
      <c r="AW21" s="494"/>
      <c r="AX21" s="494"/>
      <c r="AY21" s="494"/>
      <c r="AZ21" s="494"/>
      <c r="BA21" s="494"/>
      <c r="BB21" s="494"/>
      <c r="BC21" s="494"/>
      <c r="BD21" s="494"/>
      <c r="BE21" s="494"/>
      <c r="BF21" s="486"/>
      <c r="BG21" s="393" t="s">
        <v>111</v>
      </c>
      <c r="BH21" s="394"/>
      <c r="BI21" s="394"/>
      <c r="BJ21" s="394"/>
      <c r="BK21" s="394"/>
      <c r="BL21" s="394"/>
      <c r="BM21" s="394"/>
      <c r="BN21" s="395"/>
      <c r="BO21" s="446" t="s">
        <v>111</v>
      </c>
      <c r="BP21" s="446"/>
      <c r="BQ21" s="446"/>
      <c r="BR21" s="446"/>
      <c r="BS21" s="399" t="s">
        <v>111</v>
      </c>
      <c r="BT21" s="394"/>
      <c r="BU21" s="394"/>
      <c r="BV21" s="394"/>
      <c r="BW21" s="394"/>
      <c r="BX21" s="394"/>
      <c r="BY21" s="394"/>
      <c r="BZ21" s="394"/>
      <c r="CA21" s="394"/>
      <c r="CB21" s="429"/>
      <c r="CD21" s="431"/>
      <c r="CE21" s="432"/>
      <c r="CF21" s="432"/>
      <c r="CG21" s="432"/>
      <c r="CH21" s="432"/>
      <c r="CI21" s="432"/>
      <c r="CJ21" s="432"/>
      <c r="CK21" s="432"/>
      <c r="CL21" s="432"/>
      <c r="CM21" s="432"/>
      <c r="CN21" s="432"/>
      <c r="CO21" s="432"/>
      <c r="CP21" s="432"/>
      <c r="CQ21" s="433"/>
      <c r="CR21" s="393"/>
      <c r="CS21" s="394"/>
      <c r="CT21" s="394"/>
      <c r="CU21" s="394"/>
      <c r="CV21" s="394"/>
      <c r="CW21" s="394"/>
      <c r="CX21" s="394"/>
      <c r="CY21" s="395"/>
      <c r="CZ21" s="446"/>
      <c r="DA21" s="446"/>
      <c r="DB21" s="446"/>
      <c r="DC21" s="446"/>
      <c r="DD21" s="399"/>
      <c r="DE21" s="394"/>
      <c r="DF21" s="394"/>
      <c r="DG21" s="394"/>
      <c r="DH21" s="394"/>
      <c r="DI21" s="394"/>
      <c r="DJ21" s="394"/>
      <c r="DK21" s="394"/>
      <c r="DL21" s="394"/>
      <c r="DM21" s="394"/>
      <c r="DN21" s="394"/>
      <c r="DO21" s="394"/>
      <c r="DP21" s="395"/>
      <c r="DQ21" s="399"/>
      <c r="DR21" s="394"/>
      <c r="DS21" s="394"/>
      <c r="DT21" s="394"/>
      <c r="DU21" s="394"/>
      <c r="DV21" s="394"/>
      <c r="DW21" s="394"/>
      <c r="DX21" s="394"/>
      <c r="DY21" s="394"/>
      <c r="DZ21" s="394"/>
      <c r="EA21" s="394"/>
      <c r="EB21" s="394"/>
      <c r="EC21" s="429"/>
    </row>
    <row r="22" spans="2:133" ht="11.25" customHeight="1">
      <c r="B22" s="390" t="s">
        <v>261</v>
      </c>
      <c r="C22" s="391"/>
      <c r="D22" s="391"/>
      <c r="E22" s="391"/>
      <c r="F22" s="391"/>
      <c r="G22" s="391"/>
      <c r="H22" s="391"/>
      <c r="I22" s="391"/>
      <c r="J22" s="391"/>
      <c r="K22" s="391"/>
      <c r="L22" s="391"/>
      <c r="M22" s="391"/>
      <c r="N22" s="391"/>
      <c r="O22" s="391"/>
      <c r="P22" s="391"/>
      <c r="Q22" s="392"/>
      <c r="R22" s="393">
        <v>1150971</v>
      </c>
      <c r="S22" s="394"/>
      <c r="T22" s="394"/>
      <c r="U22" s="394"/>
      <c r="V22" s="394"/>
      <c r="W22" s="394"/>
      <c r="X22" s="394"/>
      <c r="Y22" s="395"/>
      <c r="Z22" s="446">
        <v>2.2000000000000002</v>
      </c>
      <c r="AA22" s="446"/>
      <c r="AB22" s="446"/>
      <c r="AC22" s="446"/>
      <c r="AD22" s="447" t="s">
        <v>111</v>
      </c>
      <c r="AE22" s="447"/>
      <c r="AF22" s="447"/>
      <c r="AG22" s="447"/>
      <c r="AH22" s="447"/>
      <c r="AI22" s="447"/>
      <c r="AJ22" s="447"/>
      <c r="AK22" s="447"/>
      <c r="AL22" s="416" t="s">
        <v>111</v>
      </c>
      <c r="AM22" s="448"/>
      <c r="AN22" s="448"/>
      <c r="AO22" s="449"/>
      <c r="AP22" s="484" t="s">
        <v>262</v>
      </c>
      <c r="AQ22" s="494"/>
      <c r="AR22" s="494"/>
      <c r="AS22" s="494"/>
      <c r="AT22" s="494"/>
      <c r="AU22" s="494"/>
      <c r="AV22" s="494"/>
      <c r="AW22" s="494"/>
      <c r="AX22" s="494"/>
      <c r="AY22" s="494"/>
      <c r="AZ22" s="494"/>
      <c r="BA22" s="494"/>
      <c r="BB22" s="494"/>
      <c r="BC22" s="494"/>
      <c r="BD22" s="494"/>
      <c r="BE22" s="494"/>
      <c r="BF22" s="486"/>
      <c r="BG22" s="393" t="s">
        <v>111</v>
      </c>
      <c r="BH22" s="394"/>
      <c r="BI22" s="394"/>
      <c r="BJ22" s="394"/>
      <c r="BK22" s="394"/>
      <c r="BL22" s="394"/>
      <c r="BM22" s="394"/>
      <c r="BN22" s="395"/>
      <c r="BO22" s="446" t="s">
        <v>111</v>
      </c>
      <c r="BP22" s="446"/>
      <c r="BQ22" s="446"/>
      <c r="BR22" s="446"/>
      <c r="BS22" s="399" t="s">
        <v>111</v>
      </c>
      <c r="BT22" s="394"/>
      <c r="BU22" s="394"/>
      <c r="BV22" s="394"/>
      <c r="BW22" s="394"/>
      <c r="BX22" s="394"/>
      <c r="BY22" s="394"/>
      <c r="BZ22" s="394"/>
      <c r="CA22" s="394"/>
      <c r="CB22" s="429"/>
      <c r="CD22" s="498" t="s">
        <v>263</v>
      </c>
      <c r="CE22" s="499"/>
      <c r="CF22" s="499"/>
      <c r="CG22" s="499"/>
      <c r="CH22" s="499"/>
      <c r="CI22" s="499"/>
      <c r="CJ22" s="499"/>
      <c r="CK22" s="499"/>
      <c r="CL22" s="499"/>
      <c r="CM22" s="499"/>
      <c r="CN22" s="499"/>
      <c r="CO22" s="499"/>
      <c r="CP22" s="499"/>
      <c r="CQ22" s="499"/>
      <c r="CR22" s="499"/>
      <c r="CS22" s="499"/>
      <c r="CT22" s="499"/>
      <c r="CU22" s="499"/>
      <c r="CV22" s="499"/>
      <c r="CW22" s="499"/>
      <c r="CX22" s="499"/>
      <c r="CY22" s="499"/>
      <c r="CZ22" s="499"/>
      <c r="DA22" s="499"/>
      <c r="DB22" s="499"/>
      <c r="DC22" s="499"/>
      <c r="DD22" s="499"/>
      <c r="DE22" s="499"/>
      <c r="DF22" s="499"/>
      <c r="DG22" s="499"/>
      <c r="DH22" s="499"/>
      <c r="DI22" s="499"/>
      <c r="DJ22" s="499"/>
      <c r="DK22" s="499"/>
      <c r="DL22" s="499"/>
      <c r="DM22" s="499"/>
      <c r="DN22" s="499"/>
      <c r="DO22" s="499"/>
      <c r="DP22" s="499"/>
      <c r="DQ22" s="499"/>
      <c r="DR22" s="499"/>
      <c r="DS22" s="499"/>
      <c r="DT22" s="499"/>
      <c r="DU22" s="499"/>
      <c r="DV22" s="499"/>
      <c r="DW22" s="499"/>
      <c r="DX22" s="499"/>
      <c r="DY22" s="499"/>
      <c r="DZ22" s="499"/>
      <c r="EA22" s="499"/>
      <c r="EB22" s="499"/>
      <c r="EC22" s="500"/>
    </row>
    <row r="23" spans="2:133" ht="11.25" customHeight="1">
      <c r="B23" s="390" t="s">
        <v>264</v>
      </c>
      <c r="C23" s="391"/>
      <c r="D23" s="391"/>
      <c r="E23" s="391"/>
      <c r="F23" s="391"/>
      <c r="G23" s="391"/>
      <c r="H23" s="391"/>
      <c r="I23" s="391"/>
      <c r="J23" s="391"/>
      <c r="K23" s="391"/>
      <c r="L23" s="391"/>
      <c r="M23" s="391"/>
      <c r="N23" s="391"/>
      <c r="O23" s="391"/>
      <c r="P23" s="391"/>
      <c r="Q23" s="392"/>
      <c r="R23" s="393">
        <v>551621</v>
      </c>
      <c r="S23" s="394"/>
      <c r="T23" s="394"/>
      <c r="U23" s="394"/>
      <c r="V23" s="394"/>
      <c r="W23" s="394"/>
      <c r="X23" s="394"/>
      <c r="Y23" s="395"/>
      <c r="Z23" s="446">
        <v>1.1000000000000001</v>
      </c>
      <c r="AA23" s="446"/>
      <c r="AB23" s="446"/>
      <c r="AC23" s="446"/>
      <c r="AD23" s="447">
        <v>47115</v>
      </c>
      <c r="AE23" s="447"/>
      <c r="AF23" s="447"/>
      <c r="AG23" s="447"/>
      <c r="AH23" s="447"/>
      <c r="AI23" s="447"/>
      <c r="AJ23" s="447"/>
      <c r="AK23" s="447"/>
      <c r="AL23" s="416">
        <v>0.2</v>
      </c>
      <c r="AM23" s="448"/>
      <c r="AN23" s="448"/>
      <c r="AO23" s="449"/>
      <c r="AP23" s="484" t="s">
        <v>265</v>
      </c>
      <c r="AQ23" s="494"/>
      <c r="AR23" s="494"/>
      <c r="AS23" s="494"/>
      <c r="AT23" s="494"/>
      <c r="AU23" s="494"/>
      <c r="AV23" s="494"/>
      <c r="AW23" s="494"/>
      <c r="AX23" s="494"/>
      <c r="AY23" s="494"/>
      <c r="AZ23" s="494"/>
      <c r="BA23" s="494"/>
      <c r="BB23" s="494"/>
      <c r="BC23" s="494"/>
      <c r="BD23" s="494"/>
      <c r="BE23" s="494"/>
      <c r="BF23" s="486"/>
      <c r="BG23" s="393">
        <v>525088</v>
      </c>
      <c r="BH23" s="394"/>
      <c r="BI23" s="394"/>
      <c r="BJ23" s="394"/>
      <c r="BK23" s="394"/>
      <c r="BL23" s="394"/>
      <c r="BM23" s="394"/>
      <c r="BN23" s="395"/>
      <c r="BO23" s="446">
        <v>2.7</v>
      </c>
      <c r="BP23" s="446"/>
      <c r="BQ23" s="446"/>
      <c r="BR23" s="446"/>
      <c r="BS23" s="399" t="s">
        <v>111</v>
      </c>
      <c r="BT23" s="394"/>
      <c r="BU23" s="394"/>
      <c r="BV23" s="394"/>
      <c r="BW23" s="394"/>
      <c r="BX23" s="394"/>
      <c r="BY23" s="394"/>
      <c r="BZ23" s="394"/>
      <c r="CA23" s="394"/>
      <c r="CB23" s="429"/>
      <c r="CD23" s="498" t="s">
        <v>204</v>
      </c>
      <c r="CE23" s="499"/>
      <c r="CF23" s="499"/>
      <c r="CG23" s="499"/>
      <c r="CH23" s="499"/>
      <c r="CI23" s="499"/>
      <c r="CJ23" s="499"/>
      <c r="CK23" s="499"/>
      <c r="CL23" s="499"/>
      <c r="CM23" s="499"/>
      <c r="CN23" s="499"/>
      <c r="CO23" s="499"/>
      <c r="CP23" s="499"/>
      <c r="CQ23" s="500"/>
      <c r="CR23" s="498" t="s">
        <v>266</v>
      </c>
      <c r="CS23" s="499"/>
      <c r="CT23" s="499"/>
      <c r="CU23" s="499"/>
      <c r="CV23" s="499"/>
      <c r="CW23" s="499"/>
      <c r="CX23" s="499"/>
      <c r="CY23" s="500"/>
      <c r="CZ23" s="498" t="s">
        <v>267</v>
      </c>
      <c r="DA23" s="499"/>
      <c r="DB23" s="499"/>
      <c r="DC23" s="500"/>
      <c r="DD23" s="498" t="s">
        <v>268</v>
      </c>
      <c r="DE23" s="499"/>
      <c r="DF23" s="499"/>
      <c r="DG23" s="499"/>
      <c r="DH23" s="499"/>
      <c r="DI23" s="499"/>
      <c r="DJ23" s="499"/>
      <c r="DK23" s="500"/>
      <c r="DL23" s="501" t="s">
        <v>269</v>
      </c>
      <c r="DM23" s="502"/>
      <c r="DN23" s="502"/>
      <c r="DO23" s="502"/>
      <c r="DP23" s="502"/>
      <c r="DQ23" s="502"/>
      <c r="DR23" s="502"/>
      <c r="DS23" s="502"/>
      <c r="DT23" s="502"/>
      <c r="DU23" s="502"/>
      <c r="DV23" s="503"/>
      <c r="DW23" s="498" t="s">
        <v>270</v>
      </c>
      <c r="DX23" s="499"/>
      <c r="DY23" s="499"/>
      <c r="DZ23" s="499"/>
      <c r="EA23" s="499"/>
      <c r="EB23" s="499"/>
      <c r="EC23" s="500"/>
    </row>
    <row r="24" spans="2:133" ht="11.25" customHeight="1">
      <c r="B24" s="390" t="s">
        <v>271</v>
      </c>
      <c r="C24" s="391"/>
      <c r="D24" s="391"/>
      <c r="E24" s="391"/>
      <c r="F24" s="391"/>
      <c r="G24" s="391"/>
      <c r="H24" s="391"/>
      <c r="I24" s="391"/>
      <c r="J24" s="391"/>
      <c r="K24" s="391"/>
      <c r="L24" s="391"/>
      <c r="M24" s="391"/>
      <c r="N24" s="391"/>
      <c r="O24" s="391"/>
      <c r="P24" s="391"/>
      <c r="Q24" s="392"/>
      <c r="R24" s="393">
        <v>75778</v>
      </c>
      <c r="S24" s="394"/>
      <c r="T24" s="394"/>
      <c r="U24" s="394"/>
      <c r="V24" s="394"/>
      <c r="W24" s="394"/>
      <c r="X24" s="394"/>
      <c r="Y24" s="395"/>
      <c r="Z24" s="446">
        <v>0.1</v>
      </c>
      <c r="AA24" s="446"/>
      <c r="AB24" s="446"/>
      <c r="AC24" s="446"/>
      <c r="AD24" s="447" t="s">
        <v>111</v>
      </c>
      <c r="AE24" s="447"/>
      <c r="AF24" s="447"/>
      <c r="AG24" s="447"/>
      <c r="AH24" s="447"/>
      <c r="AI24" s="447"/>
      <c r="AJ24" s="447"/>
      <c r="AK24" s="447"/>
      <c r="AL24" s="416" t="s">
        <v>111</v>
      </c>
      <c r="AM24" s="448"/>
      <c r="AN24" s="448"/>
      <c r="AO24" s="449"/>
      <c r="AP24" s="484" t="s">
        <v>272</v>
      </c>
      <c r="AQ24" s="494"/>
      <c r="AR24" s="494"/>
      <c r="AS24" s="494"/>
      <c r="AT24" s="494"/>
      <c r="AU24" s="494"/>
      <c r="AV24" s="494"/>
      <c r="AW24" s="494"/>
      <c r="AX24" s="494"/>
      <c r="AY24" s="494"/>
      <c r="AZ24" s="494"/>
      <c r="BA24" s="494"/>
      <c r="BB24" s="494"/>
      <c r="BC24" s="494"/>
      <c r="BD24" s="494"/>
      <c r="BE24" s="494"/>
      <c r="BF24" s="486"/>
      <c r="BG24" s="393" t="s">
        <v>111</v>
      </c>
      <c r="BH24" s="394"/>
      <c r="BI24" s="394"/>
      <c r="BJ24" s="394"/>
      <c r="BK24" s="394"/>
      <c r="BL24" s="394"/>
      <c r="BM24" s="394"/>
      <c r="BN24" s="395"/>
      <c r="BO24" s="446" t="s">
        <v>111</v>
      </c>
      <c r="BP24" s="446"/>
      <c r="BQ24" s="446"/>
      <c r="BR24" s="446"/>
      <c r="BS24" s="399" t="s">
        <v>111</v>
      </c>
      <c r="BT24" s="394"/>
      <c r="BU24" s="394"/>
      <c r="BV24" s="394"/>
      <c r="BW24" s="394"/>
      <c r="BX24" s="394"/>
      <c r="BY24" s="394"/>
      <c r="BZ24" s="394"/>
      <c r="CA24" s="394"/>
      <c r="CB24" s="429"/>
      <c r="CD24" s="450" t="s">
        <v>273</v>
      </c>
      <c r="CE24" s="451"/>
      <c r="CF24" s="451"/>
      <c r="CG24" s="451"/>
      <c r="CH24" s="451"/>
      <c r="CI24" s="451"/>
      <c r="CJ24" s="451"/>
      <c r="CK24" s="451"/>
      <c r="CL24" s="451"/>
      <c r="CM24" s="451"/>
      <c r="CN24" s="451"/>
      <c r="CO24" s="451"/>
      <c r="CP24" s="451"/>
      <c r="CQ24" s="452"/>
      <c r="CR24" s="443">
        <v>24380673</v>
      </c>
      <c r="CS24" s="444"/>
      <c r="CT24" s="444"/>
      <c r="CU24" s="444"/>
      <c r="CV24" s="444"/>
      <c r="CW24" s="444"/>
      <c r="CX24" s="444"/>
      <c r="CY24" s="491"/>
      <c r="CZ24" s="495">
        <v>51.6</v>
      </c>
      <c r="DA24" s="496"/>
      <c r="DB24" s="496"/>
      <c r="DC24" s="497"/>
      <c r="DD24" s="490">
        <v>14205500</v>
      </c>
      <c r="DE24" s="444"/>
      <c r="DF24" s="444"/>
      <c r="DG24" s="444"/>
      <c r="DH24" s="444"/>
      <c r="DI24" s="444"/>
      <c r="DJ24" s="444"/>
      <c r="DK24" s="491"/>
      <c r="DL24" s="490">
        <v>14187782</v>
      </c>
      <c r="DM24" s="444"/>
      <c r="DN24" s="444"/>
      <c r="DO24" s="444"/>
      <c r="DP24" s="444"/>
      <c r="DQ24" s="444"/>
      <c r="DR24" s="444"/>
      <c r="DS24" s="444"/>
      <c r="DT24" s="444"/>
      <c r="DU24" s="444"/>
      <c r="DV24" s="491"/>
      <c r="DW24" s="492">
        <v>48.3</v>
      </c>
      <c r="DX24" s="461"/>
      <c r="DY24" s="461"/>
      <c r="DZ24" s="461"/>
      <c r="EA24" s="461"/>
      <c r="EB24" s="461"/>
      <c r="EC24" s="493"/>
    </row>
    <row r="25" spans="2:133" ht="11.25" customHeight="1">
      <c r="B25" s="390" t="s">
        <v>274</v>
      </c>
      <c r="C25" s="391"/>
      <c r="D25" s="391"/>
      <c r="E25" s="391"/>
      <c r="F25" s="391"/>
      <c r="G25" s="391"/>
      <c r="H25" s="391"/>
      <c r="I25" s="391"/>
      <c r="J25" s="391"/>
      <c r="K25" s="391"/>
      <c r="L25" s="391"/>
      <c r="M25" s="391"/>
      <c r="N25" s="391"/>
      <c r="O25" s="391"/>
      <c r="P25" s="391"/>
      <c r="Q25" s="392"/>
      <c r="R25" s="393">
        <v>7798089</v>
      </c>
      <c r="S25" s="394"/>
      <c r="T25" s="394"/>
      <c r="U25" s="394"/>
      <c r="V25" s="394"/>
      <c r="W25" s="394"/>
      <c r="X25" s="394"/>
      <c r="Y25" s="395"/>
      <c r="Z25" s="446">
        <v>15.1</v>
      </c>
      <c r="AA25" s="446"/>
      <c r="AB25" s="446"/>
      <c r="AC25" s="446"/>
      <c r="AD25" s="447" t="s">
        <v>111</v>
      </c>
      <c r="AE25" s="447"/>
      <c r="AF25" s="447"/>
      <c r="AG25" s="447"/>
      <c r="AH25" s="447"/>
      <c r="AI25" s="447"/>
      <c r="AJ25" s="447"/>
      <c r="AK25" s="447"/>
      <c r="AL25" s="416" t="s">
        <v>111</v>
      </c>
      <c r="AM25" s="448"/>
      <c r="AN25" s="448"/>
      <c r="AO25" s="449"/>
      <c r="AP25" s="484" t="s">
        <v>275</v>
      </c>
      <c r="AQ25" s="494"/>
      <c r="AR25" s="494"/>
      <c r="AS25" s="494"/>
      <c r="AT25" s="494"/>
      <c r="AU25" s="494"/>
      <c r="AV25" s="494"/>
      <c r="AW25" s="494"/>
      <c r="AX25" s="494"/>
      <c r="AY25" s="494"/>
      <c r="AZ25" s="494"/>
      <c r="BA25" s="494"/>
      <c r="BB25" s="494"/>
      <c r="BC25" s="494"/>
      <c r="BD25" s="494"/>
      <c r="BE25" s="494"/>
      <c r="BF25" s="486"/>
      <c r="BG25" s="393" t="s">
        <v>111</v>
      </c>
      <c r="BH25" s="394"/>
      <c r="BI25" s="394"/>
      <c r="BJ25" s="394"/>
      <c r="BK25" s="394"/>
      <c r="BL25" s="394"/>
      <c r="BM25" s="394"/>
      <c r="BN25" s="395"/>
      <c r="BO25" s="446" t="s">
        <v>111</v>
      </c>
      <c r="BP25" s="446"/>
      <c r="BQ25" s="446"/>
      <c r="BR25" s="446"/>
      <c r="BS25" s="399" t="s">
        <v>111</v>
      </c>
      <c r="BT25" s="394"/>
      <c r="BU25" s="394"/>
      <c r="BV25" s="394"/>
      <c r="BW25" s="394"/>
      <c r="BX25" s="394"/>
      <c r="BY25" s="394"/>
      <c r="BZ25" s="394"/>
      <c r="CA25" s="394"/>
      <c r="CB25" s="429"/>
      <c r="CD25" s="430" t="s">
        <v>276</v>
      </c>
      <c r="CE25" s="427"/>
      <c r="CF25" s="427"/>
      <c r="CG25" s="427"/>
      <c r="CH25" s="427"/>
      <c r="CI25" s="427"/>
      <c r="CJ25" s="427"/>
      <c r="CK25" s="427"/>
      <c r="CL25" s="427"/>
      <c r="CM25" s="427"/>
      <c r="CN25" s="427"/>
      <c r="CO25" s="427"/>
      <c r="CP25" s="427"/>
      <c r="CQ25" s="428"/>
      <c r="CR25" s="393">
        <v>8175108</v>
      </c>
      <c r="CS25" s="412"/>
      <c r="CT25" s="412"/>
      <c r="CU25" s="412"/>
      <c r="CV25" s="412"/>
      <c r="CW25" s="412"/>
      <c r="CX25" s="412"/>
      <c r="CY25" s="413"/>
      <c r="CZ25" s="396">
        <v>17.3</v>
      </c>
      <c r="DA25" s="414"/>
      <c r="DB25" s="414"/>
      <c r="DC25" s="415"/>
      <c r="DD25" s="399">
        <v>7352730</v>
      </c>
      <c r="DE25" s="412"/>
      <c r="DF25" s="412"/>
      <c r="DG25" s="412"/>
      <c r="DH25" s="412"/>
      <c r="DI25" s="412"/>
      <c r="DJ25" s="412"/>
      <c r="DK25" s="413"/>
      <c r="DL25" s="399">
        <v>7335012</v>
      </c>
      <c r="DM25" s="412"/>
      <c r="DN25" s="412"/>
      <c r="DO25" s="412"/>
      <c r="DP25" s="412"/>
      <c r="DQ25" s="412"/>
      <c r="DR25" s="412"/>
      <c r="DS25" s="412"/>
      <c r="DT25" s="412"/>
      <c r="DU25" s="412"/>
      <c r="DV25" s="413"/>
      <c r="DW25" s="416">
        <v>25</v>
      </c>
      <c r="DX25" s="417"/>
      <c r="DY25" s="417"/>
      <c r="DZ25" s="417"/>
      <c r="EA25" s="417"/>
      <c r="EB25" s="417"/>
      <c r="EC25" s="418"/>
    </row>
    <row r="26" spans="2:133" ht="11.25" customHeight="1">
      <c r="B26" s="487" t="s">
        <v>277</v>
      </c>
      <c r="C26" s="488"/>
      <c r="D26" s="488"/>
      <c r="E26" s="488"/>
      <c r="F26" s="488"/>
      <c r="G26" s="488"/>
      <c r="H26" s="488"/>
      <c r="I26" s="488"/>
      <c r="J26" s="488"/>
      <c r="K26" s="488"/>
      <c r="L26" s="488"/>
      <c r="M26" s="488"/>
      <c r="N26" s="488"/>
      <c r="O26" s="488"/>
      <c r="P26" s="488"/>
      <c r="Q26" s="489"/>
      <c r="R26" s="393" t="s">
        <v>111</v>
      </c>
      <c r="S26" s="394"/>
      <c r="T26" s="394"/>
      <c r="U26" s="394"/>
      <c r="V26" s="394"/>
      <c r="W26" s="394"/>
      <c r="X26" s="394"/>
      <c r="Y26" s="395"/>
      <c r="Z26" s="446" t="s">
        <v>111</v>
      </c>
      <c r="AA26" s="446"/>
      <c r="AB26" s="446"/>
      <c r="AC26" s="446"/>
      <c r="AD26" s="447" t="s">
        <v>111</v>
      </c>
      <c r="AE26" s="447"/>
      <c r="AF26" s="447"/>
      <c r="AG26" s="447"/>
      <c r="AH26" s="447"/>
      <c r="AI26" s="447"/>
      <c r="AJ26" s="447"/>
      <c r="AK26" s="447"/>
      <c r="AL26" s="416" t="s">
        <v>111</v>
      </c>
      <c r="AM26" s="448"/>
      <c r="AN26" s="448"/>
      <c r="AO26" s="449"/>
      <c r="AP26" s="484" t="s">
        <v>278</v>
      </c>
      <c r="AQ26" s="485"/>
      <c r="AR26" s="485"/>
      <c r="AS26" s="485"/>
      <c r="AT26" s="485"/>
      <c r="AU26" s="485"/>
      <c r="AV26" s="485"/>
      <c r="AW26" s="485"/>
      <c r="AX26" s="485"/>
      <c r="AY26" s="485"/>
      <c r="AZ26" s="485"/>
      <c r="BA26" s="485"/>
      <c r="BB26" s="485"/>
      <c r="BC26" s="485"/>
      <c r="BD26" s="485"/>
      <c r="BE26" s="485"/>
      <c r="BF26" s="486"/>
      <c r="BG26" s="393" t="s">
        <v>111</v>
      </c>
      <c r="BH26" s="394"/>
      <c r="BI26" s="394"/>
      <c r="BJ26" s="394"/>
      <c r="BK26" s="394"/>
      <c r="BL26" s="394"/>
      <c r="BM26" s="394"/>
      <c r="BN26" s="395"/>
      <c r="BO26" s="446" t="s">
        <v>111</v>
      </c>
      <c r="BP26" s="446"/>
      <c r="BQ26" s="446"/>
      <c r="BR26" s="446"/>
      <c r="BS26" s="399" t="s">
        <v>111</v>
      </c>
      <c r="BT26" s="394"/>
      <c r="BU26" s="394"/>
      <c r="BV26" s="394"/>
      <c r="BW26" s="394"/>
      <c r="BX26" s="394"/>
      <c r="BY26" s="394"/>
      <c r="BZ26" s="394"/>
      <c r="CA26" s="394"/>
      <c r="CB26" s="429"/>
      <c r="CD26" s="430" t="s">
        <v>279</v>
      </c>
      <c r="CE26" s="427"/>
      <c r="CF26" s="427"/>
      <c r="CG26" s="427"/>
      <c r="CH26" s="427"/>
      <c r="CI26" s="427"/>
      <c r="CJ26" s="427"/>
      <c r="CK26" s="427"/>
      <c r="CL26" s="427"/>
      <c r="CM26" s="427"/>
      <c r="CN26" s="427"/>
      <c r="CO26" s="427"/>
      <c r="CP26" s="427"/>
      <c r="CQ26" s="428"/>
      <c r="CR26" s="393">
        <v>5748080</v>
      </c>
      <c r="CS26" s="394"/>
      <c r="CT26" s="394"/>
      <c r="CU26" s="394"/>
      <c r="CV26" s="394"/>
      <c r="CW26" s="394"/>
      <c r="CX26" s="394"/>
      <c r="CY26" s="395"/>
      <c r="CZ26" s="396">
        <v>12.2</v>
      </c>
      <c r="DA26" s="414"/>
      <c r="DB26" s="414"/>
      <c r="DC26" s="415"/>
      <c r="DD26" s="399">
        <v>5004394</v>
      </c>
      <c r="DE26" s="394"/>
      <c r="DF26" s="394"/>
      <c r="DG26" s="394"/>
      <c r="DH26" s="394"/>
      <c r="DI26" s="394"/>
      <c r="DJ26" s="394"/>
      <c r="DK26" s="395"/>
      <c r="DL26" s="399" t="s">
        <v>210</v>
      </c>
      <c r="DM26" s="394"/>
      <c r="DN26" s="394"/>
      <c r="DO26" s="394"/>
      <c r="DP26" s="394"/>
      <c r="DQ26" s="394"/>
      <c r="DR26" s="394"/>
      <c r="DS26" s="394"/>
      <c r="DT26" s="394"/>
      <c r="DU26" s="394"/>
      <c r="DV26" s="395"/>
      <c r="DW26" s="416" t="s">
        <v>210</v>
      </c>
      <c r="DX26" s="417"/>
      <c r="DY26" s="417"/>
      <c r="DZ26" s="417"/>
      <c r="EA26" s="417"/>
      <c r="EB26" s="417"/>
      <c r="EC26" s="418"/>
    </row>
    <row r="27" spans="2:133" ht="11.25" customHeight="1">
      <c r="B27" s="390" t="s">
        <v>280</v>
      </c>
      <c r="C27" s="391"/>
      <c r="D27" s="391"/>
      <c r="E27" s="391"/>
      <c r="F27" s="391"/>
      <c r="G27" s="391"/>
      <c r="H27" s="391"/>
      <c r="I27" s="391"/>
      <c r="J27" s="391"/>
      <c r="K27" s="391"/>
      <c r="L27" s="391"/>
      <c r="M27" s="391"/>
      <c r="N27" s="391"/>
      <c r="O27" s="391"/>
      <c r="P27" s="391"/>
      <c r="Q27" s="392"/>
      <c r="R27" s="393">
        <v>3383092</v>
      </c>
      <c r="S27" s="394"/>
      <c r="T27" s="394"/>
      <c r="U27" s="394"/>
      <c r="V27" s="394"/>
      <c r="W27" s="394"/>
      <c r="X27" s="394"/>
      <c r="Y27" s="395"/>
      <c r="Z27" s="446">
        <v>6.6</v>
      </c>
      <c r="AA27" s="446"/>
      <c r="AB27" s="446"/>
      <c r="AC27" s="446"/>
      <c r="AD27" s="447" t="s">
        <v>111</v>
      </c>
      <c r="AE27" s="447"/>
      <c r="AF27" s="447"/>
      <c r="AG27" s="447"/>
      <c r="AH27" s="447"/>
      <c r="AI27" s="447"/>
      <c r="AJ27" s="447"/>
      <c r="AK27" s="447"/>
      <c r="AL27" s="416" t="s">
        <v>111</v>
      </c>
      <c r="AM27" s="448"/>
      <c r="AN27" s="448"/>
      <c r="AO27" s="449"/>
      <c r="AP27" s="390" t="s">
        <v>281</v>
      </c>
      <c r="AQ27" s="391"/>
      <c r="AR27" s="391"/>
      <c r="AS27" s="391"/>
      <c r="AT27" s="391"/>
      <c r="AU27" s="391"/>
      <c r="AV27" s="391"/>
      <c r="AW27" s="391"/>
      <c r="AX27" s="391"/>
      <c r="AY27" s="391"/>
      <c r="AZ27" s="391"/>
      <c r="BA27" s="391"/>
      <c r="BB27" s="391"/>
      <c r="BC27" s="391"/>
      <c r="BD27" s="391"/>
      <c r="BE27" s="391"/>
      <c r="BF27" s="392"/>
      <c r="BG27" s="393">
        <v>19192621</v>
      </c>
      <c r="BH27" s="394"/>
      <c r="BI27" s="394"/>
      <c r="BJ27" s="394"/>
      <c r="BK27" s="394"/>
      <c r="BL27" s="394"/>
      <c r="BM27" s="394"/>
      <c r="BN27" s="395"/>
      <c r="BO27" s="446">
        <v>100</v>
      </c>
      <c r="BP27" s="446"/>
      <c r="BQ27" s="446"/>
      <c r="BR27" s="446"/>
      <c r="BS27" s="399" t="s">
        <v>111</v>
      </c>
      <c r="BT27" s="394"/>
      <c r="BU27" s="394"/>
      <c r="BV27" s="394"/>
      <c r="BW27" s="394"/>
      <c r="BX27" s="394"/>
      <c r="BY27" s="394"/>
      <c r="BZ27" s="394"/>
      <c r="CA27" s="394"/>
      <c r="CB27" s="429"/>
      <c r="CD27" s="430" t="s">
        <v>282</v>
      </c>
      <c r="CE27" s="427"/>
      <c r="CF27" s="427"/>
      <c r="CG27" s="427"/>
      <c r="CH27" s="427"/>
      <c r="CI27" s="427"/>
      <c r="CJ27" s="427"/>
      <c r="CK27" s="427"/>
      <c r="CL27" s="427"/>
      <c r="CM27" s="427"/>
      <c r="CN27" s="427"/>
      <c r="CO27" s="427"/>
      <c r="CP27" s="427"/>
      <c r="CQ27" s="428"/>
      <c r="CR27" s="393">
        <v>13114678</v>
      </c>
      <c r="CS27" s="412"/>
      <c r="CT27" s="412"/>
      <c r="CU27" s="412"/>
      <c r="CV27" s="412"/>
      <c r="CW27" s="412"/>
      <c r="CX27" s="412"/>
      <c r="CY27" s="413"/>
      <c r="CZ27" s="396">
        <v>27.8</v>
      </c>
      <c r="DA27" s="414"/>
      <c r="DB27" s="414"/>
      <c r="DC27" s="415"/>
      <c r="DD27" s="399">
        <v>3810652</v>
      </c>
      <c r="DE27" s="412"/>
      <c r="DF27" s="412"/>
      <c r="DG27" s="412"/>
      <c r="DH27" s="412"/>
      <c r="DI27" s="412"/>
      <c r="DJ27" s="412"/>
      <c r="DK27" s="413"/>
      <c r="DL27" s="399">
        <v>3810652</v>
      </c>
      <c r="DM27" s="412"/>
      <c r="DN27" s="412"/>
      <c r="DO27" s="412"/>
      <c r="DP27" s="412"/>
      <c r="DQ27" s="412"/>
      <c r="DR27" s="412"/>
      <c r="DS27" s="412"/>
      <c r="DT27" s="412"/>
      <c r="DU27" s="412"/>
      <c r="DV27" s="413"/>
      <c r="DW27" s="416">
        <v>13</v>
      </c>
      <c r="DX27" s="417"/>
      <c r="DY27" s="417"/>
      <c r="DZ27" s="417"/>
      <c r="EA27" s="417"/>
      <c r="EB27" s="417"/>
      <c r="EC27" s="418"/>
    </row>
    <row r="28" spans="2:133" ht="11.25" customHeight="1">
      <c r="B28" s="390" t="s">
        <v>283</v>
      </c>
      <c r="C28" s="391"/>
      <c r="D28" s="391"/>
      <c r="E28" s="391"/>
      <c r="F28" s="391"/>
      <c r="G28" s="391"/>
      <c r="H28" s="391"/>
      <c r="I28" s="391"/>
      <c r="J28" s="391"/>
      <c r="K28" s="391"/>
      <c r="L28" s="391"/>
      <c r="M28" s="391"/>
      <c r="N28" s="391"/>
      <c r="O28" s="391"/>
      <c r="P28" s="391"/>
      <c r="Q28" s="392"/>
      <c r="R28" s="393">
        <v>521558</v>
      </c>
      <c r="S28" s="394"/>
      <c r="T28" s="394"/>
      <c r="U28" s="394"/>
      <c r="V28" s="394"/>
      <c r="W28" s="394"/>
      <c r="X28" s="394"/>
      <c r="Y28" s="395"/>
      <c r="Z28" s="446">
        <v>1</v>
      </c>
      <c r="AA28" s="446"/>
      <c r="AB28" s="446"/>
      <c r="AC28" s="446"/>
      <c r="AD28" s="447">
        <v>39266</v>
      </c>
      <c r="AE28" s="447"/>
      <c r="AF28" s="447"/>
      <c r="AG28" s="447"/>
      <c r="AH28" s="447"/>
      <c r="AI28" s="447"/>
      <c r="AJ28" s="447"/>
      <c r="AK28" s="447"/>
      <c r="AL28" s="416">
        <v>0.1</v>
      </c>
      <c r="AM28" s="448"/>
      <c r="AN28" s="448"/>
      <c r="AO28" s="449"/>
      <c r="AP28" s="374"/>
      <c r="AQ28" s="375"/>
      <c r="AR28" s="375"/>
      <c r="AS28" s="375"/>
      <c r="AT28" s="375"/>
      <c r="AU28" s="375"/>
      <c r="AV28" s="375"/>
      <c r="AW28" s="375"/>
      <c r="AX28" s="375"/>
      <c r="AY28" s="375"/>
      <c r="AZ28" s="375"/>
      <c r="BA28" s="375"/>
      <c r="BB28" s="375"/>
      <c r="BC28" s="375"/>
      <c r="BD28" s="375"/>
      <c r="BE28" s="375"/>
      <c r="BF28" s="376"/>
      <c r="BG28" s="393"/>
      <c r="BH28" s="394"/>
      <c r="BI28" s="394"/>
      <c r="BJ28" s="394"/>
      <c r="BK28" s="394"/>
      <c r="BL28" s="394"/>
      <c r="BM28" s="394"/>
      <c r="BN28" s="395"/>
      <c r="BO28" s="446"/>
      <c r="BP28" s="446"/>
      <c r="BQ28" s="446"/>
      <c r="BR28" s="446"/>
      <c r="BS28" s="447"/>
      <c r="BT28" s="447"/>
      <c r="BU28" s="447"/>
      <c r="BV28" s="447"/>
      <c r="BW28" s="447"/>
      <c r="BX28" s="447"/>
      <c r="BY28" s="447"/>
      <c r="BZ28" s="447"/>
      <c r="CA28" s="447"/>
      <c r="CB28" s="483"/>
      <c r="CD28" s="430" t="s">
        <v>284</v>
      </c>
      <c r="CE28" s="427"/>
      <c r="CF28" s="427"/>
      <c r="CG28" s="427"/>
      <c r="CH28" s="427"/>
      <c r="CI28" s="427"/>
      <c r="CJ28" s="427"/>
      <c r="CK28" s="427"/>
      <c r="CL28" s="427"/>
      <c r="CM28" s="427"/>
      <c r="CN28" s="427"/>
      <c r="CO28" s="427"/>
      <c r="CP28" s="427"/>
      <c r="CQ28" s="428"/>
      <c r="CR28" s="393">
        <v>3090887</v>
      </c>
      <c r="CS28" s="394"/>
      <c r="CT28" s="394"/>
      <c r="CU28" s="394"/>
      <c r="CV28" s="394"/>
      <c r="CW28" s="394"/>
      <c r="CX28" s="394"/>
      <c r="CY28" s="395"/>
      <c r="CZ28" s="396">
        <v>6.5</v>
      </c>
      <c r="DA28" s="414"/>
      <c r="DB28" s="414"/>
      <c r="DC28" s="415"/>
      <c r="DD28" s="399">
        <v>3042118</v>
      </c>
      <c r="DE28" s="394"/>
      <c r="DF28" s="394"/>
      <c r="DG28" s="394"/>
      <c r="DH28" s="394"/>
      <c r="DI28" s="394"/>
      <c r="DJ28" s="394"/>
      <c r="DK28" s="395"/>
      <c r="DL28" s="399">
        <v>3042118</v>
      </c>
      <c r="DM28" s="394"/>
      <c r="DN28" s="394"/>
      <c r="DO28" s="394"/>
      <c r="DP28" s="394"/>
      <c r="DQ28" s="394"/>
      <c r="DR28" s="394"/>
      <c r="DS28" s="394"/>
      <c r="DT28" s="394"/>
      <c r="DU28" s="394"/>
      <c r="DV28" s="395"/>
      <c r="DW28" s="416">
        <v>10.4</v>
      </c>
      <c r="DX28" s="417"/>
      <c r="DY28" s="417"/>
      <c r="DZ28" s="417"/>
      <c r="EA28" s="417"/>
      <c r="EB28" s="417"/>
      <c r="EC28" s="418"/>
    </row>
    <row r="29" spans="2:133" ht="11.25" customHeight="1">
      <c r="B29" s="390" t="s">
        <v>285</v>
      </c>
      <c r="C29" s="391"/>
      <c r="D29" s="391"/>
      <c r="E29" s="391"/>
      <c r="F29" s="391"/>
      <c r="G29" s="391"/>
      <c r="H29" s="391"/>
      <c r="I29" s="391"/>
      <c r="J29" s="391"/>
      <c r="K29" s="391"/>
      <c r="L29" s="391"/>
      <c r="M29" s="391"/>
      <c r="N29" s="391"/>
      <c r="O29" s="391"/>
      <c r="P29" s="391"/>
      <c r="Q29" s="392"/>
      <c r="R29" s="393">
        <v>326448</v>
      </c>
      <c r="S29" s="394"/>
      <c r="T29" s="394"/>
      <c r="U29" s="394"/>
      <c r="V29" s="394"/>
      <c r="W29" s="394"/>
      <c r="X29" s="394"/>
      <c r="Y29" s="395"/>
      <c r="Z29" s="446">
        <v>0.6</v>
      </c>
      <c r="AA29" s="446"/>
      <c r="AB29" s="446"/>
      <c r="AC29" s="446"/>
      <c r="AD29" s="447" t="s">
        <v>111</v>
      </c>
      <c r="AE29" s="447"/>
      <c r="AF29" s="447"/>
      <c r="AG29" s="447"/>
      <c r="AH29" s="447"/>
      <c r="AI29" s="447"/>
      <c r="AJ29" s="447"/>
      <c r="AK29" s="447"/>
      <c r="AL29" s="416" t="s">
        <v>111</v>
      </c>
      <c r="AM29" s="448"/>
      <c r="AN29" s="448"/>
      <c r="AO29" s="449"/>
      <c r="AP29" s="453" t="s">
        <v>204</v>
      </c>
      <c r="AQ29" s="454"/>
      <c r="AR29" s="454"/>
      <c r="AS29" s="454"/>
      <c r="AT29" s="454"/>
      <c r="AU29" s="454"/>
      <c r="AV29" s="454"/>
      <c r="AW29" s="454"/>
      <c r="AX29" s="454"/>
      <c r="AY29" s="454"/>
      <c r="AZ29" s="454"/>
      <c r="BA29" s="454"/>
      <c r="BB29" s="454"/>
      <c r="BC29" s="454"/>
      <c r="BD29" s="454"/>
      <c r="BE29" s="454"/>
      <c r="BF29" s="455"/>
      <c r="BG29" s="453" t="s">
        <v>286</v>
      </c>
      <c r="BH29" s="469"/>
      <c r="BI29" s="469"/>
      <c r="BJ29" s="469"/>
      <c r="BK29" s="469"/>
      <c r="BL29" s="469"/>
      <c r="BM29" s="469"/>
      <c r="BN29" s="469"/>
      <c r="BO29" s="469"/>
      <c r="BP29" s="469"/>
      <c r="BQ29" s="470"/>
      <c r="BR29" s="453" t="s">
        <v>287</v>
      </c>
      <c r="BS29" s="469"/>
      <c r="BT29" s="469"/>
      <c r="BU29" s="469"/>
      <c r="BV29" s="469"/>
      <c r="BW29" s="469"/>
      <c r="BX29" s="469"/>
      <c r="BY29" s="469"/>
      <c r="BZ29" s="469"/>
      <c r="CA29" s="469"/>
      <c r="CB29" s="470"/>
      <c r="CD29" s="463" t="s">
        <v>288</v>
      </c>
      <c r="CE29" s="464"/>
      <c r="CF29" s="430" t="s">
        <v>289</v>
      </c>
      <c r="CG29" s="427"/>
      <c r="CH29" s="427"/>
      <c r="CI29" s="427"/>
      <c r="CJ29" s="427"/>
      <c r="CK29" s="427"/>
      <c r="CL29" s="427"/>
      <c r="CM29" s="427"/>
      <c r="CN29" s="427"/>
      <c r="CO29" s="427"/>
      <c r="CP29" s="427"/>
      <c r="CQ29" s="428"/>
      <c r="CR29" s="393">
        <v>3090887</v>
      </c>
      <c r="CS29" s="412"/>
      <c r="CT29" s="412"/>
      <c r="CU29" s="412"/>
      <c r="CV29" s="412"/>
      <c r="CW29" s="412"/>
      <c r="CX29" s="412"/>
      <c r="CY29" s="413"/>
      <c r="CZ29" s="396">
        <v>6.5</v>
      </c>
      <c r="DA29" s="414"/>
      <c r="DB29" s="414"/>
      <c r="DC29" s="415"/>
      <c r="DD29" s="399">
        <v>3042118</v>
      </c>
      <c r="DE29" s="412"/>
      <c r="DF29" s="412"/>
      <c r="DG29" s="412"/>
      <c r="DH29" s="412"/>
      <c r="DI29" s="412"/>
      <c r="DJ29" s="412"/>
      <c r="DK29" s="413"/>
      <c r="DL29" s="399">
        <v>3042118</v>
      </c>
      <c r="DM29" s="412"/>
      <c r="DN29" s="412"/>
      <c r="DO29" s="412"/>
      <c r="DP29" s="412"/>
      <c r="DQ29" s="412"/>
      <c r="DR29" s="412"/>
      <c r="DS29" s="412"/>
      <c r="DT29" s="412"/>
      <c r="DU29" s="412"/>
      <c r="DV29" s="413"/>
      <c r="DW29" s="416">
        <v>10.4</v>
      </c>
      <c r="DX29" s="417"/>
      <c r="DY29" s="417"/>
      <c r="DZ29" s="417"/>
      <c r="EA29" s="417"/>
      <c r="EB29" s="417"/>
      <c r="EC29" s="418"/>
    </row>
    <row r="30" spans="2:133" ht="11.25" customHeight="1">
      <c r="B30" s="390" t="s">
        <v>290</v>
      </c>
      <c r="C30" s="391"/>
      <c r="D30" s="391"/>
      <c r="E30" s="391"/>
      <c r="F30" s="391"/>
      <c r="G30" s="391"/>
      <c r="H30" s="391"/>
      <c r="I30" s="391"/>
      <c r="J30" s="391"/>
      <c r="K30" s="391"/>
      <c r="L30" s="391"/>
      <c r="M30" s="391"/>
      <c r="N30" s="391"/>
      <c r="O30" s="391"/>
      <c r="P30" s="391"/>
      <c r="Q30" s="392"/>
      <c r="R30" s="393">
        <v>365808</v>
      </c>
      <c r="S30" s="394"/>
      <c r="T30" s="394"/>
      <c r="U30" s="394"/>
      <c r="V30" s="394"/>
      <c r="W30" s="394"/>
      <c r="X30" s="394"/>
      <c r="Y30" s="395"/>
      <c r="Z30" s="446">
        <v>0.7</v>
      </c>
      <c r="AA30" s="446"/>
      <c r="AB30" s="446"/>
      <c r="AC30" s="446"/>
      <c r="AD30" s="447" t="s">
        <v>111</v>
      </c>
      <c r="AE30" s="447"/>
      <c r="AF30" s="447"/>
      <c r="AG30" s="447"/>
      <c r="AH30" s="447"/>
      <c r="AI30" s="447"/>
      <c r="AJ30" s="447"/>
      <c r="AK30" s="447"/>
      <c r="AL30" s="416" t="s">
        <v>111</v>
      </c>
      <c r="AM30" s="448"/>
      <c r="AN30" s="448"/>
      <c r="AO30" s="449"/>
      <c r="AP30" s="471" t="s">
        <v>291</v>
      </c>
      <c r="AQ30" s="472"/>
      <c r="AR30" s="472"/>
      <c r="AS30" s="472"/>
      <c r="AT30" s="477" t="s">
        <v>292</v>
      </c>
      <c r="AU30" s="184"/>
      <c r="AV30" s="184"/>
      <c r="AW30" s="184"/>
      <c r="AX30" s="480" t="s">
        <v>170</v>
      </c>
      <c r="AY30" s="481"/>
      <c r="AZ30" s="481"/>
      <c r="BA30" s="481"/>
      <c r="BB30" s="481"/>
      <c r="BC30" s="481"/>
      <c r="BD30" s="481"/>
      <c r="BE30" s="481"/>
      <c r="BF30" s="482"/>
      <c r="BG30" s="459">
        <v>99</v>
      </c>
      <c r="BH30" s="460"/>
      <c r="BI30" s="460"/>
      <c r="BJ30" s="460"/>
      <c r="BK30" s="460"/>
      <c r="BL30" s="460"/>
      <c r="BM30" s="461">
        <v>95.9</v>
      </c>
      <c r="BN30" s="460"/>
      <c r="BO30" s="460"/>
      <c r="BP30" s="460"/>
      <c r="BQ30" s="462"/>
      <c r="BR30" s="459">
        <v>98.9</v>
      </c>
      <c r="BS30" s="460"/>
      <c r="BT30" s="460"/>
      <c r="BU30" s="460"/>
      <c r="BV30" s="460"/>
      <c r="BW30" s="460"/>
      <c r="BX30" s="461">
        <v>95.2</v>
      </c>
      <c r="BY30" s="460"/>
      <c r="BZ30" s="460"/>
      <c r="CA30" s="460"/>
      <c r="CB30" s="462"/>
      <c r="CD30" s="465"/>
      <c r="CE30" s="466"/>
      <c r="CF30" s="430" t="s">
        <v>293</v>
      </c>
      <c r="CG30" s="427"/>
      <c r="CH30" s="427"/>
      <c r="CI30" s="427"/>
      <c r="CJ30" s="427"/>
      <c r="CK30" s="427"/>
      <c r="CL30" s="427"/>
      <c r="CM30" s="427"/>
      <c r="CN30" s="427"/>
      <c r="CO30" s="427"/>
      <c r="CP30" s="427"/>
      <c r="CQ30" s="428"/>
      <c r="CR30" s="393">
        <v>2724751</v>
      </c>
      <c r="CS30" s="394"/>
      <c r="CT30" s="394"/>
      <c r="CU30" s="394"/>
      <c r="CV30" s="394"/>
      <c r="CW30" s="394"/>
      <c r="CX30" s="394"/>
      <c r="CY30" s="395"/>
      <c r="CZ30" s="396">
        <v>5.8</v>
      </c>
      <c r="DA30" s="414"/>
      <c r="DB30" s="414"/>
      <c r="DC30" s="415"/>
      <c r="DD30" s="399">
        <v>2682176</v>
      </c>
      <c r="DE30" s="394"/>
      <c r="DF30" s="394"/>
      <c r="DG30" s="394"/>
      <c r="DH30" s="394"/>
      <c r="DI30" s="394"/>
      <c r="DJ30" s="394"/>
      <c r="DK30" s="395"/>
      <c r="DL30" s="399">
        <v>2682176</v>
      </c>
      <c r="DM30" s="394"/>
      <c r="DN30" s="394"/>
      <c r="DO30" s="394"/>
      <c r="DP30" s="394"/>
      <c r="DQ30" s="394"/>
      <c r="DR30" s="394"/>
      <c r="DS30" s="394"/>
      <c r="DT30" s="394"/>
      <c r="DU30" s="394"/>
      <c r="DV30" s="395"/>
      <c r="DW30" s="416">
        <v>9.1</v>
      </c>
      <c r="DX30" s="417"/>
      <c r="DY30" s="417"/>
      <c r="DZ30" s="417"/>
      <c r="EA30" s="417"/>
      <c r="EB30" s="417"/>
      <c r="EC30" s="418"/>
    </row>
    <row r="31" spans="2:133" ht="11.25" customHeight="1">
      <c r="B31" s="390" t="s">
        <v>294</v>
      </c>
      <c r="C31" s="391"/>
      <c r="D31" s="391"/>
      <c r="E31" s="391"/>
      <c r="F31" s="391"/>
      <c r="G31" s="391"/>
      <c r="H31" s="391"/>
      <c r="I31" s="391"/>
      <c r="J31" s="391"/>
      <c r="K31" s="391"/>
      <c r="L31" s="391"/>
      <c r="M31" s="391"/>
      <c r="N31" s="391"/>
      <c r="O31" s="391"/>
      <c r="P31" s="391"/>
      <c r="Q31" s="392"/>
      <c r="R31" s="393">
        <v>4733305</v>
      </c>
      <c r="S31" s="394"/>
      <c r="T31" s="394"/>
      <c r="U31" s="394"/>
      <c r="V31" s="394"/>
      <c r="W31" s="394"/>
      <c r="X31" s="394"/>
      <c r="Y31" s="395"/>
      <c r="Z31" s="446">
        <v>9.1999999999999993</v>
      </c>
      <c r="AA31" s="446"/>
      <c r="AB31" s="446"/>
      <c r="AC31" s="446"/>
      <c r="AD31" s="447" t="s">
        <v>111</v>
      </c>
      <c r="AE31" s="447"/>
      <c r="AF31" s="447"/>
      <c r="AG31" s="447"/>
      <c r="AH31" s="447"/>
      <c r="AI31" s="447"/>
      <c r="AJ31" s="447"/>
      <c r="AK31" s="447"/>
      <c r="AL31" s="416" t="s">
        <v>111</v>
      </c>
      <c r="AM31" s="448"/>
      <c r="AN31" s="448"/>
      <c r="AO31" s="449"/>
      <c r="AP31" s="473"/>
      <c r="AQ31" s="474"/>
      <c r="AR31" s="474"/>
      <c r="AS31" s="474"/>
      <c r="AT31" s="478"/>
      <c r="AU31" s="183" t="s">
        <v>295</v>
      </c>
      <c r="AV31" s="183"/>
      <c r="AW31" s="183"/>
      <c r="AX31" s="390" t="s">
        <v>296</v>
      </c>
      <c r="AY31" s="391"/>
      <c r="AZ31" s="391"/>
      <c r="BA31" s="391"/>
      <c r="BB31" s="391"/>
      <c r="BC31" s="391"/>
      <c r="BD31" s="391"/>
      <c r="BE31" s="391"/>
      <c r="BF31" s="392"/>
      <c r="BG31" s="457">
        <v>98.9</v>
      </c>
      <c r="BH31" s="412"/>
      <c r="BI31" s="412"/>
      <c r="BJ31" s="412"/>
      <c r="BK31" s="412"/>
      <c r="BL31" s="412"/>
      <c r="BM31" s="448">
        <v>96</v>
      </c>
      <c r="BN31" s="458"/>
      <c r="BO31" s="458"/>
      <c r="BP31" s="458"/>
      <c r="BQ31" s="422"/>
      <c r="BR31" s="457">
        <v>98.9</v>
      </c>
      <c r="BS31" s="412"/>
      <c r="BT31" s="412"/>
      <c r="BU31" s="412"/>
      <c r="BV31" s="412"/>
      <c r="BW31" s="412"/>
      <c r="BX31" s="448">
        <v>95.1</v>
      </c>
      <c r="BY31" s="458"/>
      <c r="BZ31" s="458"/>
      <c r="CA31" s="458"/>
      <c r="CB31" s="422"/>
      <c r="CD31" s="465"/>
      <c r="CE31" s="466"/>
      <c r="CF31" s="430" t="s">
        <v>297</v>
      </c>
      <c r="CG31" s="427"/>
      <c r="CH31" s="427"/>
      <c r="CI31" s="427"/>
      <c r="CJ31" s="427"/>
      <c r="CK31" s="427"/>
      <c r="CL31" s="427"/>
      <c r="CM31" s="427"/>
      <c r="CN31" s="427"/>
      <c r="CO31" s="427"/>
      <c r="CP31" s="427"/>
      <c r="CQ31" s="428"/>
      <c r="CR31" s="393">
        <v>366136</v>
      </c>
      <c r="CS31" s="412"/>
      <c r="CT31" s="412"/>
      <c r="CU31" s="412"/>
      <c r="CV31" s="412"/>
      <c r="CW31" s="412"/>
      <c r="CX31" s="412"/>
      <c r="CY31" s="413"/>
      <c r="CZ31" s="396">
        <v>0.8</v>
      </c>
      <c r="DA31" s="414"/>
      <c r="DB31" s="414"/>
      <c r="DC31" s="415"/>
      <c r="DD31" s="399">
        <v>359942</v>
      </c>
      <c r="DE31" s="412"/>
      <c r="DF31" s="412"/>
      <c r="DG31" s="412"/>
      <c r="DH31" s="412"/>
      <c r="DI31" s="412"/>
      <c r="DJ31" s="412"/>
      <c r="DK31" s="413"/>
      <c r="DL31" s="399">
        <v>359942</v>
      </c>
      <c r="DM31" s="412"/>
      <c r="DN31" s="412"/>
      <c r="DO31" s="412"/>
      <c r="DP31" s="412"/>
      <c r="DQ31" s="412"/>
      <c r="DR31" s="412"/>
      <c r="DS31" s="412"/>
      <c r="DT31" s="412"/>
      <c r="DU31" s="412"/>
      <c r="DV31" s="413"/>
      <c r="DW31" s="416">
        <v>1.2</v>
      </c>
      <c r="DX31" s="417"/>
      <c r="DY31" s="417"/>
      <c r="DZ31" s="417"/>
      <c r="EA31" s="417"/>
      <c r="EB31" s="417"/>
      <c r="EC31" s="418"/>
    </row>
    <row r="32" spans="2:133" ht="11.25" customHeight="1">
      <c r="B32" s="390" t="s">
        <v>298</v>
      </c>
      <c r="C32" s="391"/>
      <c r="D32" s="391"/>
      <c r="E32" s="391"/>
      <c r="F32" s="391"/>
      <c r="G32" s="391"/>
      <c r="H32" s="391"/>
      <c r="I32" s="391"/>
      <c r="J32" s="391"/>
      <c r="K32" s="391"/>
      <c r="L32" s="391"/>
      <c r="M32" s="391"/>
      <c r="N32" s="391"/>
      <c r="O32" s="391"/>
      <c r="P32" s="391"/>
      <c r="Q32" s="392"/>
      <c r="R32" s="393">
        <v>813252</v>
      </c>
      <c r="S32" s="394"/>
      <c r="T32" s="394"/>
      <c r="U32" s="394"/>
      <c r="V32" s="394"/>
      <c r="W32" s="394"/>
      <c r="X32" s="394"/>
      <c r="Y32" s="395"/>
      <c r="Z32" s="446">
        <v>1.6</v>
      </c>
      <c r="AA32" s="446"/>
      <c r="AB32" s="446"/>
      <c r="AC32" s="446"/>
      <c r="AD32" s="447">
        <v>39190</v>
      </c>
      <c r="AE32" s="447"/>
      <c r="AF32" s="447"/>
      <c r="AG32" s="447"/>
      <c r="AH32" s="447"/>
      <c r="AI32" s="447"/>
      <c r="AJ32" s="447"/>
      <c r="AK32" s="447"/>
      <c r="AL32" s="416">
        <v>0.1</v>
      </c>
      <c r="AM32" s="448"/>
      <c r="AN32" s="448"/>
      <c r="AO32" s="449"/>
      <c r="AP32" s="475"/>
      <c r="AQ32" s="476"/>
      <c r="AR32" s="476"/>
      <c r="AS32" s="476"/>
      <c r="AT32" s="479"/>
      <c r="AU32" s="185"/>
      <c r="AV32" s="185"/>
      <c r="AW32" s="185"/>
      <c r="AX32" s="374" t="s">
        <v>299</v>
      </c>
      <c r="AY32" s="375"/>
      <c r="AZ32" s="375"/>
      <c r="BA32" s="375"/>
      <c r="BB32" s="375"/>
      <c r="BC32" s="375"/>
      <c r="BD32" s="375"/>
      <c r="BE32" s="375"/>
      <c r="BF32" s="376"/>
      <c r="BG32" s="456">
        <v>98.9</v>
      </c>
      <c r="BH32" s="378"/>
      <c r="BI32" s="378"/>
      <c r="BJ32" s="378"/>
      <c r="BK32" s="378"/>
      <c r="BL32" s="378"/>
      <c r="BM32" s="441">
        <v>95.5</v>
      </c>
      <c r="BN32" s="378"/>
      <c r="BO32" s="378"/>
      <c r="BP32" s="378"/>
      <c r="BQ32" s="435"/>
      <c r="BR32" s="456">
        <v>98.8</v>
      </c>
      <c r="BS32" s="378"/>
      <c r="BT32" s="378"/>
      <c r="BU32" s="378"/>
      <c r="BV32" s="378"/>
      <c r="BW32" s="378"/>
      <c r="BX32" s="441">
        <v>94.8</v>
      </c>
      <c r="BY32" s="378"/>
      <c r="BZ32" s="378"/>
      <c r="CA32" s="378"/>
      <c r="CB32" s="435"/>
      <c r="CD32" s="467"/>
      <c r="CE32" s="468"/>
      <c r="CF32" s="430" t="s">
        <v>300</v>
      </c>
      <c r="CG32" s="427"/>
      <c r="CH32" s="427"/>
      <c r="CI32" s="427"/>
      <c r="CJ32" s="427"/>
      <c r="CK32" s="427"/>
      <c r="CL32" s="427"/>
      <c r="CM32" s="427"/>
      <c r="CN32" s="427"/>
      <c r="CO32" s="427"/>
      <c r="CP32" s="427"/>
      <c r="CQ32" s="428"/>
      <c r="CR32" s="393" t="s">
        <v>111</v>
      </c>
      <c r="CS32" s="394"/>
      <c r="CT32" s="394"/>
      <c r="CU32" s="394"/>
      <c r="CV32" s="394"/>
      <c r="CW32" s="394"/>
      <c r="CX32" s="394"/>
      <c r="CY32" s="395"/>
      <c r="CZ32" s="396" t="s">
        <v>111</v>
      </c>
      <c r="DA32" s="414"/>
      <c r="DB32" s="414"/>
      <c r="DC32" s="415"/>
      <c r="DD32" s="399" t="s">
        <v>111</v>
      </c>
      <c r="DE32" s="394"/>
      <c r="DF32" s="394"/>
      <c r="DG32" s="394"/>
      <c r="DH32" s="394"/>
      <c r="DI32" s="394"/>
      <c r="DJ32" s="394"/>
      <c r="DK32" s="395"/>
      <c r="DL32" s="399" t="s">
        <v>111</v>
      </c>
      <c r="DM32" s="394"/>
      <c r="DN32" s="394"/>
      <c r="DO32" s="394"/>
      <c r="DP32" s="394"/>
      <c r="DQ32" s="394"/>
      <c r="DR32" s="394"/>
      <c r="DS32" s="394"/>
      <c r="DT32" s="394"/>
      <c r="DU32" s="394"/>
      <c r="DV32" s="395"/>
      <c r="DW32" s="416" t="s">
        <v>111</v>
      </c>
      <c r="DX32" s="417"/>
      <c r="DY32" s="417"/>
      <c r="DZ32" s="417"/>
      <c r="EA32" s="417"/>
      <c r="EB32" s="417"/>
      <c r="EC32" s="418"/>
    </row>
    <row r="33" spans="2:133" ht="11.25" customHeight="1">
      <c r="B33" s="390" t="s">
        <v>301</v>
      </c>
      <c r="C33" s="391"/>
      <c r="D33" s="391"/>
      <c r="E33" s="391"/>
      <c r="F33" s="391"/>
      <c r="G33" s="391"/>
      <c r="H33" s="391"/>
      <c r="I33" s="391"/>
      <c r="J33" s="391"/>
      <c r="K33" s="391"/>
      <c r="L33" s="391"/>
      <c r="M33" s="391"/>
      <c r="N33" s="391"/>
      <c r="O33" s="391"/>
      <c r="P33" s="391"/>
      <c r="Q33" s="392"/>
      <c r="R33" s="393">
        <v>2057500</v>
      </c>
      <c r="S33" s="394"/>
      <c r="T33" s="394"/>
      <c r="U33" s="394"/>
      <c r="V33" s="394"/>
      <c r="W33" s="394"/>
      <c r="X33" s="394"/>
      <c r="Y33" s="395"/>
      <c r="Z33" s="446">
        <v>4</v>
      </c>
      <c r="AA33" s="446"/>
      <c r="AB33" s="446"/>
      <c r="AC33" s="446"/>
      <c r="AD33" s="447" t="s">
        <v>111</v>
      </c>
      <c r="AE33" s="447"/>
      <c r="AF33" s="447"/>
      <c r="AG33" s="447"/>
      <c r="AH33" s="447"/>
      <c r="AI33" s="447"/>
      <c r="AJ33" s="447"/>
      <c r="AK33" s="447"/>
      <c r="AL33" s="416" t="s">
        <v>111</v>
      </c>
      <c r="AM33" s="448"/>
      <c r="AN33" s="448"/>
      <c r="AO33" s="449"/>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430" t="s">
        <v>302</v>
      </c>
      <c r="CE33" s="427"/>
      <c r="CF33" s="427"/>
      <c r="CG33" s="427"/>
      <c r="CH33" s="427"/>
      <c r="CI33" s="427"/>
      <c r="CJ33" s="427"/>
      <c r="CK33" s="427"/>
      <c r="CL33" s="427"/>
      <c r="CM33" s="427"/>
      <c r="CN33" s="427"/>
      <c r="CO33" s="427"/>
      <c r="CP33" s="427"/>
      <c r="CQ33" s="428"/>
      <c r="CR33" s="393">
        <v>17551133</v>
      </c>
      <c r="CS33" s="412"/>
      <c r="CT33" s="412"/>
      <c r="CU33" s="412"/>
      <c r="CV33" s="412"/>
      <c r="CW33" s="412"/>
      <c r="CX33" s="412"/>
      <c r="CY33" s="413"/>
      <c r="CZ33" s="396">
        <v>37.200000000000003</v>
      </c>
      <c r="DA33" s="414"/>
      <c r="DB33" s="414"/>
      <c r="DC33" s="415"/>
      <c r="DD33" s="399">
        <v>14634861</v>
      </c>
      <c r="DE33" s="412"/>
      <c r="DF33" s="412"/>
      <c r="DG33" s="412"/>
      <c r="DH33" s="412"/>
      <c r="DI33" s="412"/>
      <c r="DJ33" s="412"/>
      <c r="DK33" s="413"/>
      <c r="DL33" s="399">
        <v>10559889</v>
      </c>
      <c r="DM33" s="412"/>
      <c r="DN33" s="412"/>
      <c r="DO33" s="412"/>
      <c r="DP33" s="412"/>
      <c r="DQ33" s="412"/>
      <c r="DR33" s="412"/>
      <c r="DS33" s="412"/>
      <c r="DT33" s="412"/>
      <c r="DU33" s="412"/>
      <c r="DV33" s="413"/>
      <c r="DW33" s="416">
        <v>35.9</v>
      </c>
      <c r="DX33" s="417"/>
      <c r="DY33" s="417"/>
      <c r="DZ33" s="417"/>
      <c r="EA33" s="417"/>
      <c r="EB33" s="417"/>
      <c r="EC33" s="418"/>
    </row>
    <row r="34" spans="2:133" ht="11.25" customHeight="1">
      <c r="B34" s="390" t="s">
        <v>303</v>
      </c>
      <c r="C34" s="391"/>
      <c r="D34" s="391"/>
      <c r="E34" s="391"/>
      <c r="F34" s="391"/>
      <c r="G34" s="391"/>
      <c r="H34" s="391"/>
      <c r="I34" s="391"/>
      <c r="J34" s="391"/>
      <c r="K34" s="391"/>
      <c r="L34" s="391"/>
      <c r="M34" s="391"/>
      <c r="N34" s="391"/>
      <c r="O34" s="391"/>
      <c r="P34" s="391"/>
      <c r="Q34" s="392"/>
      <c r="R34" s="393" t="s">
        <v>111</v>
      </c>
      <c r="S34" s="394"/>
      <c r="T34" s="394"/>
      <c r="U34" s="394"/>
      <c r="V34" s="394"/>
      <c r="W34" s="394"/>
      <c r="X34" s="394"/>
      <c r="Y34" s="395"/>
      <c r="Z34" s="446" t="s">
        <v>111</v>
      </c>
      <c r="AA34" s="446"/>
      <c r="AB34" s="446"/>
      <c r="AC34" s="446"/>
      <c r="AD34" s="447" t="s">
        <v>111</v>
      </c>
      <c r="AE34" s="447"/>
      <c r="AF34" s="447"/>
      <c r="AG34" s="447"/>
      <c r="AH34" s="447"/>
      <c r="AI34" s="447"/>
      <c r="AJ34" s="447"/>
      <c r="AK34" s="447"/>
      <c r="AL34" s="416" t="s">
        <v>111</v>
      </c>
      <c r="AM34" s="448"/>
      <c r="AN34" s="448"/>
      <c r="AO34" s="449"/>
      <c r="AP34" s="188"/>
      <c r="AQ34" s="453" t="s">
        <v>304</v>
      </c>
      <c r="AR34" s="454"/>
      <c r="AS34" s="454"/>
      <c r="AT34" s="454"/>
      <c r="AU34" s="454"/>
      <c r="AV34" s="454"/>
      <c r="AW34" s="454"/>
      <c r="AX34" s="454"/>
      <c r="AY34" s="454"/>
      <c r="AZ34" s="454"/>
      <c r="BA34" s="454"/>
      <c r="BB34" s="454"/>
      <c r="BC34" s="454"/>
      <c r="BD34" s="454"/>
      <c r="BE34" s="454"/>
      <c r="BF34" s="455"/>
      <c r="BG34" s="453" t="s">
        <v>305</v>
      </c>
      <c r="BH34" s="454"/>
      <c r="BI34" s="454"/>
      <c r="BJ34" s="454"/>
      <c r="BK34" s="454"/>
      <c r="BL34" s="454"/>
      <c r="BM34" s="454"/>
      <c r="BN34" s="454"/>
      <c r="BO34" s="454"/>
      <c r="BP34" s="454"/>
      <c r="BQ34" s="454"/>
      <c r="BR34" s="454"/>
      <c r="BS34" s="454"/>
      <c r="BT34" s="454"/>
      <c r="BU34" s="454"/>
      <c r="BV34" s="454"/>
      <c r="BW34" s="454"/>
      <c r="BX34" s="454"/>
      <c r="BY34" s="454"/>
      <c r="BZ34" s="454"/>
      <c r="CA34" s="454"/>
      <c r="CB34" s="455"/>
      <c r="CD34" s="430" t="s">
        <v>306</v>
      </c>
      <c r="CE34" s="427"/>
      <c r="CF34" s="427"/>
      <c r="CG34" s="427"/>
      <c r="CH34" s="427"/>
      <c r="CI34" s="427"/>
      <c r="CJ34" s="427"/>
      <c r="CK34" s="427"/>
      <c r="CL34" s="427"/>
      <c r="CM34" s="427"/>
      <c r="CN34" s="427"/>
      <c r="CO34" s="427"/>
      <c r="CP34" s="427"/>
      <c r="CQ34" s="428"/>
      <c r="CR34" s="393">
        <v>5807635</v>
      </c>
      <c r="CS34" s="394"/>
      <c r="CT34" s="394"/>
      <c r="CU34" s="394"/>
      <c r="CV34" s="394"/>
      <c r="CW34" s="394"/>
      <c r="CX34" s="394"/>
      <c r="CY34" s="395"/>
      <c r="CZ34" s="396">
        <v>12.3</v>
      </c>
      <c r="DA34" s="414"/>
      <c r="DB34" s="414"/>
      <c r="DC34" s="415"/>
      <c r="DD34" s="399">
        <v>4846681</v>
      </c>
      <c r="DE34" s="394"/>
      <c r="DF34" s="394"/>
      <c r="DG34" s="394"/>
      <c r="DH34" s="394"/>
      <c r="DI34" s="394"/>
      <c r="DJ34" s="394"/>
      <c r="DK34" s="395"/>
      <c r="DL34" s="399">
        <v>4749231</v>
      </c>
      <c r="DM34" s="394"/>
      <c r="DN34" s="394"/>
      <c r="DO34" s="394"/>
      <c r="DP34" s="394"/>
      <c r="DQ34" s="394"/>
      <c r="DR34" s="394"/>
      <c r="DS34" s="394"/>
      <c r="DT34" s="394"/>
      <c r="DU34" s="394"/>
      <c r="DV34" s="395"/>
      <c r="DW34" s="416">
        <v>16.2</v>
      </c>
      <c r="DX34" s="417"/>
      <c r="DY34" s="417"/>
      <c r="DZ34" s="417"/>
      <c r="EA34" s="417"/>
      <c r="EB34" s="417"/>
      <c r="EC34" s="418"/>
    </row>
    <row r="35" spans="2:133" ht="11.25" customHeight="1">
      <c r="B35" s="390" t="s">
        <v>307</v>
      </c>
      <c r="C35" s="391"/>
      <c r="D35" s="391"/>
      <c r="E35" s="391"/>
      <c r="F35" s="391"/>
      <c r="G35" s="391"/>
      <c r="H35" s="391"/>
      <c r="I35" s="391"/>
      <c r="J35" s="391"/>
      <c r="K35" s="391"/>
      <c r="L35" s="391"/>
      <c r="M35" s="391"/>
      <c r="N35" s="391"/>
      <c r="O35" s="391"/>
      <c r="P35" s="391"/>
      <c r="Q35" s="392"/>
      <c r="R35" s="393">
        <v>800000</v>
      </c>
      <c r="S35" s="394"/>
      <c r="T35" s="394"/>
      <c r="U35" s="394"/>
      <c r="V35" s="394"/>
      <c r="W35" s="394"/>
      <c r="X35" s="394"/>
      <c r="Y35" s="395"/>
      <c r="Z35" s="446">
        <v>1.6</v>
      </c>
      <c r="AA35" s="446"/>
      <c r="AB35" s="446"/>
      <c r="AC35" s="446"/>
      <c r="AD35" s="447" t="s">
        <v>111</v>
      </c>
      <c r="AE35" s="447"/>
      <c r="AF35" s="447"/>
      <c r="AG35" s="447"/>
      <c r="AH35" s="447"/>
      <c r="AI35" s="447"/>
      <c r="AJ35" s="447"/>
      <c r="AK35" s="447"/>
      <c r="AL35" s="416" t="s">
        <v>111</v>
      </c>
      <c r="AM35" s="448"/>
      <c r="AN35" s="448"/>
      <c r="AO35" s="449"/>
      <c r="AP35" s="188"/>
      <c r="AQ35" s="450" t="s">
        <v>308</v>
      </c>
      <c r="AR35" s="451"/>
      <c r="AS35" s="451"/>
      <c r="AT35" s="451"/>
      <c r="AU35" s="451"/>
      <c r="AV35" s="451"/>
      <c r="AW35" s="451"/>
      <c r="AX35" s="451"/>
      <c r="AY35" s="452"/>
      <c r="AZ35" s="443">
        <v>5353582</v>
      </c>
      <c r="BA35" s="444"/>
      <c r="BB35" s="444"/>
      <c r="BC35" s="444"/>
      <c r="BD35" s="444"/>
      <c r="BE35" s="444"/>
      <c r="BF35" s="445"/>
      <c r="BG35" s="450" t="s">
        <v>309</v>
      </c>
      <c r="BH35" s="451"/>
      <c r="BI35" s="451"/>
      <c r="BJ35" s="451"/>
      <c r="BK35" s="451"/>
      <c r="BL35" s="451"/>
      <c r="BM35" s="451"/>
      <c r="BN35" s="451"/>
      <c r="BO35" s="451"/>
      <c r="BP35" s="451"/>
      <c r="BQ35" s="451"/>
      <c r="BR35" s="451"/>
      <c r="BS35" s="451"/>
      <c r="BT35" s="451"/>
      <c r="BU35" s="452"/>
      <c r="BV35" s="443">
        <v>219376</v>
      </c>
      <c r="BW35" s="444"/>
      <c r="BX35" s="444"/>
      <c r="BY35" s="444"/>
      <c r="BZ35" s="444"/>
      <c r="CA35" s="444"/>
      <c r="CB35" s="445"/>
      <c r="CD35" s="430" t="s">
        <v>310</v>
      </c>
      <c r="CE35" s="427"/>
      <c r="CF35" s="427"/>
      <c r="CG35" s="427"/>
      <c r="CH35" s="427"/>
      <c r="CI35" s="427"/>
      <c r="CJ35" s="427"/>
      <c r="CK35" s="427"/>
      <c r="CL35" s="427"/>
      <c r="CM35" s="427"/>
      <c r="CN35" s="427"/>
      <c r="CO35" s="427"/>
      <c r="CP35" s="427"/>
      <c r="CQ35" s="428"/>
      <c r="CR35" s="393">
        <v>164915</v>
      </c>
      <c r="CS35" s="412"/>
      <c r="CT35" s="412"/>
      <c r="CU35" s="412"/>
      <c r="CV35" s="412"/>
      <c r="CW35" s="412"/>
      <c r="CX35" s="412"/>
      <c r="CY35" s="413"/>
      <c r="CZ35" s="396">
        <v>0.3</v>
      </c>
      <c r="DA35" s="414"/>
      <c r="DB35" s="414"/>
      <c r="DC35" s="415"/>
      <c r="DD35" s="399">
        <v>116078</v>
      </c>
      <c r="DE35" s="412"/>
      <c r="DF35" s="412"/>
      <c r="DG35" s="412"/>
      <c r="DH35" s="412"/>
      <c r="DI35" s="412"/>
      <c r="DJ35" s="412"/>
      <c r="DK35" s="413"/>
      <c r="DL35" s="399">
        <v>116078</v>
      </c>
      <c r="DM35" s="412"/>
      <c r="DN35" s="412"/>
      <c r="DO35" s="412"/>
      <c r="DP35" s="412"/>
      <c r="DQ35" s="412"/>
      <c r="DR35" s="412"/>
      <c r="DS35" s="412"/>
      <c r="DT35" s="412"/>
      <c r="DU35" s="412"/>
      <c r="DV35" s="413"/>
      <c r="DW35" s="416">
        <v>0.4</v>
      </c>
      <c r="DX35" s="417"/>
      <c r="DY35" s="417"/>
      <c r="DZ35" s="417"/>
      <c r="EA35" s="417"/>
      <c r="EB35" s="417"/>
      <c r="EC35" s="418"/>
    </row>
    <row r="36" spans="2:133" ht="11.25" customHeight="1">
      <c r="B36" s="374" t="s">
        <v>311</v>
      </c>
      <c r="C36" s="375"/>
      <c r="D36" s="375"/>
      <c r="E36" s="375"/>
      <c r="F36" s="375"/>
      <c r="G36" s="375"/>
      <c r="H36" s="375"/>
      <c r="I36" s="375"/>
      <c r="J36" s="375"/>
      <c r="K36" s="375"/>
      <c r="L36" s="375"/>
      <c r="M36" s="375"/>
      <c r="N36" s="375"/>
      <c r="O36" s="375"/>
      <c r="P36" s="375"/>
      <c r="Q36" s="376"/>
      <c r="R36" s="377">
        <v>51546382</v>
      </c>
      <c r="S36" s="434"/>
      <c r="T36" s="434"/>
      <c r="U36" s="434"/>
      <c r="V36" s="434"/>
      <c r="W36" s="434"/>
      <c r="X36" s="434"/>
      <c r="Y36" s="437"/>
      <c r="Z36" s="438">
        <v>100</v>
      </c>
      <c r="AA36" s="438"/>
      <c r="AB36" s="438"/>
      <c r="AC36" s="438"/>
      <c r="AD36" s="439">
        <v>28591154</v>
      </c>
      <c r="AE36" s="439"/>
      <c r="AF36" s="439"/>
      <c r="AG36" s="439"/>
      <c r="AH36" s="439"/>
      <c r="AI36" s="439"/>
      <c r="AJ36" s="439"/>
      <c r="AK36" s="439"/>
      <c r="AL36" s="440">
        <v>100</v>
      </c>
      <c r="AM36" s="441"/>
      <c r="AN36" s="441"/>
      <c r="AO36" s="442"/>
      <c r="AQ36" s="419" t="s">
        <v>312</v>
      </c>
      <c r="AR36" s="420"/>
      <c r="AS36" s="420"/>
      <c r="AT36" s="420"/>
      <c r="AU36" s="420"/>
      <c r="AV36" s="420"/>
      <c r="AW36" s="420"/>
      <c r="AX36" s="420"/>
      <c r="AY36" s="421"/>
      <c r="AZ36" s="393">
        <v>1299630</v>
      </c>
      <c r="BA36" s="394"/>
      <c r="BB36" s="394"/>
      <c r="BC36" s="394"/>
      <c r="BD36" s="412"/>
      <c r="BE36" s="412"/>
      <c r="BF36" s="422"/>
      <c r="BG36" s="430" t="s">
        <v>313</v>
      </c>
      <c r="BH36" s="427"/>
      <c r="BI36" s="427"/>
      <c r="BJ36" s="427"/>
      <c r="BK36" s="427"/>
      <c r="BL36" s="427"/>
      <c r="BM36" s="427"/>
      <c r="BN36" s="427"/>
      <c r="BO36" s="427"/>
      <c r="BP36" s="427"/>
      <c r="BQ36" s="427"/>
      <c r="BR36" s="427"/>
      <c r="BS36" s="427"/>
      <c r="BT36" s="427"/>
      <c r="BU36" s="428"/>
      <c r="BV36" s="393">
        <v>-546792</v>
      </c>
      <c r="BW36" s="394"/>
      <c r="BX36" s="394"/>
      <c r="BY36" s="394"/>
      <c r="BZ36" s="394"/>
      <c r="CA36" s="394"/>
      <c r="CB36" s="429"/>
      <c r="CD36" s="430" t="s">
        <v>314</v>
      </c>
      <c r="CE36" s="427"/>
      <c r="CF36" s="427"/>
      <c r="CG36" s="427"/>
      <c r="CH36" s="427"/>
      <c r="CI36" s="427"/>
      <c r="CJ36" s="427"/>
      <c r="CK36" s="427"/>
      <c r="CL36" s="427"/>
      <c r="CM36" s="427"/>
      <c r="CN36" s="427"/>
      <c r="CO36" s="427"/>
      <c r="CP36" s="427"/>
      <c r="CQ36" s="428"/>
      <c r="CR36" s="393">
        <v>4408604</v>
      </c>
      <c r="CS36" s="394"/>
      <c r="CT36" s="394"/>
      <c r="CU36" s="394"/>
      <c r="CV36" s="394"/>
      <c r="CW36" s="394"/>
      <c r="CX36" s="394"/>
      <c r="CY36" s="395"/>
      <c r="CZ36" s="396">
        <v>9.3000000000000007</v>
      </c>
      <c r="DA36" s="414"/>
      <c r="DB36" s="414"/>
      <c r="DC36" s="415"/>
      <c r="DD36" s="399">
        <v>3604389</v>
      </c>
      <c r="DE36" s="394"/>
      <c r="DF36" s="394"/>
      <c r="DG36" s="394"/>
      <c r="DH36" s="394"/>
      <c r="DI36" s="394"/>
      <c r="DJ36" s="394"/>
      <c r="DK36" s="395"/>
      <c r="DL36" s="399">
        <v>3166292</v>
      </c>
      <c r="DM36" s="394"/>
      <c r="DN36" s="394"/>
      <c r="DO36" s="394"/>
      <c r="DP36" s="394"/>
      <c r="DQ36" s="394"/>
      <c r="DR36" s="394"/>
      <c r="DS36" s="394"/>
      <c r="DT36" s="394"/>
      <c r="DU36" s="394"/>
      <c r="DV36" s="395"/>
      <c r="DW36" s="416">
        <v>10.8</v>
      </c>
      <c r="DX36" s="417"/>
      <c r="DY36" s="417"/>
      <c r="DZ36" s="417"/>
      <c r="EA36" s="417"/>
      <c r="EB36" s="417"/>
      <c r="EC36" s="418"/>
    </row>
    <row r="37" spans="2:133" ht="11.25" customHeight="1">
      <c r="AQ37" s="419" t="s">
        <v>315</v>
      </c>
      <c r="AR37" s="420"/>
      <c r="AS37" s="420"/>
      <c r="AT37" s="420"/>
      <c r="AU37" s="420"/>
      <c r="AV37" s="420"/>
      <c r="AW37" s="420"/>
      <c r="AX37" s="420"/>
      <c r="AY37" s="421"/>
      <c r="AZ37" s="393">
        <v>37802</v>
      </c>
      <c r="BA37" s="394"/>
      <c r="BB37" s="394"/>
      <c r="BC37" s="394"/>
      <c r="BD37" s="412"/>
      <c r="BE37" s="412"/>
      <c r="BF37" s="422"/>
      <c r="BG37" s="430" t="s">
        <v>316</v>
      </c>
      <c r="BH37" s="427"/>
      <c r="BI37" s="427"/>
      <c r="BJ37" s="427"/>
      <c r="BK37" s="427"/>
      <c r="BL37" s="427"/>
      <c r="BM37" s="427"/>
      <c r="BN37" s="427"/>
      <c r="BO37" s="427"/>
      <c r="BP37" s="427"/>
      <c r="BQ37" s="427"/>
      <c r="BR37" s="427"/>
      <c r="BS37" s="427"/>
      <c r="BT37" s="427"/>
      <c r="BU37" s="428"/>
      <c r="BV37" s="393">
        <v>22277</v>
      </c>
      <c r="BW37" s="394"/>
      <c r="BX37" s="394"/>
      <c r="BY37" s="394"/>
      <c r="BZ37" s="394"/>
      <c r="CA37" s="394"/>
      <c r="CB37" s="429"/>
      <c r="CD37" s="430" t="s">
        <v>317</v>
      </c>
      <c r="CE37" s="427"/>
      <c r="CF37" s="427"/>
      <c r="CG37" s="427"/>
      <c r="CH37" s="427"/>
      <c r="CI37" s="427"/>
      <c r="CJ37" s="427"/>
      <c r="CK37" s="427"/>
      <c r="CL37" s="427"/>
      <c r="CM37" s="427"/>
      <c r="CN37" s="427"/>
      <c r="CO37" s="427"/>
      <c r="CP37" s="427"/>
      <c r="CQ37" s="428"/>
      <c r="CR37" s="393">
        <v>1483962</v>
      </c>
      <c r="CS37" s="412"/>
      <c r="CT37" s="412"/>
      <c r="CU37" s="412"/>
      <c r="CV37" s="412"/>
      <c r="CW37" s="412"/>
      <c r="CX37" s="412"/>
      <c r="CY37" s="413"/>
      <c r="CZ37" s="396">
        <v>3.1</v>
      </c>
      <c r="DA37" s="414"/>
      <c r="DB37" s="414"/>
      <c r="DC37" s="415"/>
      <c r="DD37" s="399">
        <v>1257339</v>
      </c>
      <c r="DE37" s="412"/>
      <c r="DF37" s="412"/>
      <c r="DG37" s="412"/>
      <c r="DH37" s="412"/>
      <c r="DI37" s="412"/>
      <c r="DJ37" s="412"/>
      <c r="DK37" s="413"/>
      <c r="DL37" s="399">
        <v>1257339</v>
      </c>
      <c r="DM37" s="412"/>
      <c r="DN37" s="412"/>
      <c r="DO37" s="412"/>
      <c r="DP37" s="412"/>
      <c r="DQ37" s="412"/>
      <c r="DR37" s="412"/>
      <c r="DS37" s="412"/>
      <c r="DT37" s="412"/>
      <c r="DU37" s="412"/>
      <c r="DV37" s="413"/>
      <c r="DW37" s="416">
        <v>4.3</v>
      </c>
      <c r="DX37" s="417"/>
      <c r="DY37" s="417"/>
      <c r="DZ37" s="417"/>
      <c r="EA37" s="417"/>
      <c r="EB37" s="417"/>
      <c r="EC37" s="418"/>
    </row>
    <row r="38" spans="2:133" ht="11.25" customHeight="1">
      <c r="AQ38" s="419" t="s">
        <v>318</v>
      </c>
      <c r="AR38" s="420"/>
      <c r="AS38" s="420"/>
      <c r="AT38" s="420"/>
      <c r="AU38" s="420"/>
      <c r="AV38" s="420"/>
      <c r="AW38" s="420"/>
      <c r="AX38" s="420"/>
      <c r="AY38" s="421"/>
      <c r="AZ38" s="393" t="s">
        <v>319</v>
      </c>
      <c r="BA38" s="394"/>
      <c r="BB38" s="394"/>
      <c r="BC38" s="394"/>
      <c r="BD38" s="412"/>
      <c r="BE38" s="412"/>
      <c r="BF38" s="422"/>
      <c r="BG38" s="430" t="s">
        <v>320</v>
      </c>
      <c r="BH38" s="427"/>
      <c r="BI38" s="427"/>
      <c r="BJ38" s="427"/>
      <c r="BK38" s="427"/>
      <c r="BL38" s="427"/>
      <c r="BM38" s="427"/>
      <c r="BN38" s="427"/>
      <c r="BO38" s="427"/>
      <c r="BP38" s="427"/>
      <c r="BQ38" s="427"/>
      <c r="BR38" s="427"/>
      <c r="BS38" s="427"/>
      <c r="BT38" s="427"/>
      <c r="BU38" s="428"/>
      <c r="BV38" s="393">
        <v>38831</v>
      </c>
      <c r="BW38" s="394"/>
      <c r="BX38" s="394"/>
      <c r="BY38" s="394"/>
      <c r="BZ38" s="394"/>
      <c r="CA38" s="394"/>
      <c r="CB38" s="429"/>
      <c r="CD38" s="430" t="s">
        <v>321</v>
      </c>
      <c r="CE38" s="427"/>
      <c r="CF38" s="427"/>
      <c r="CG38" s="427"/>
      <c r="CH38" s="427"/>
      <c r="CI38" s="427"/>
      <c r="CJ38" s="427"/>
      <c r="CK38" s="427"/>
      <c r="CL38" s="427"/>
      <c r="CM38" s="427"/>
      <c r="CN38" s="427"/>
      <c r="CO38" s="427"/>
      <c r="CP38" s="427"/>
      <c r="CQ38" s="428"/>
      <c r="CR38" s="393">
        <v>4016150</v>
      </c>
      <c r="CS38" s="394"/>
      <c r="CT38" s="394"/>
      <c r="CU38" s="394"/>
      <c r="CV38" s="394"/>
      <c r="CW38" s="394"/>
      <c r="CX38" s="394"/>
      <c r="CY38" s="395"/>
      <c r="CZ38" s="396">
        <v>8.5</v>
      </c>
      <c r="DA38" s="414"/>
      <c r="DB38" s="414"/>
      <c r="DC38" s="415"/>
      <c r="DD38" s="399">
        <v>3376489</v>
      </c>
      <c r="DE38" s="394"/>
      <c r="DF38" s="394"/>
      <c r="DG38" s="394"/>
      <c r="DH38" s="394"/>
      <c r="DI38" s="394"/>
      <c r="DJ38" s="394"/>
      <c r="DK38" s="395"/>
      <c r="DL38" s="399">
        <v>2452489</v>
      </c>
      <c r="DM38" s="394"/>
      <c r="DN38" s="394"/>
      <c r="DO38" s="394"/>
      <c r="DP38" s="394"/>
      <c r="DQ38" s="394"/>
      <c r="DR38" s="394"/>
      <c r="DS38" s="394"/>
      <c r="DT38" s="394"/>
      <c r="DU38" s="394"/>
      <c r="DV38" s="395"/>
      <c r="DW38" s="416">
        <v>8.3000000000000007</v>
      </c>
      <c r="DX38" s="417"/>
      <c r="DY38" s="417"/>
      <c r="DZ38" s="417"/>
      <c r="EA38" s="417"/>
      <c r="EB38" s="417"/>
      <c r="EC38" s="418"/>
    </row>
    <row r="39" spans="2:133" ht="11.25" customHeight="1">
      <c r="AQ39" s="419" t="s">
        <v>322</v>
      </c>
      <c r="AR39" s="420"/>
      <c r="AS39" s="420"/>
      <c r="AT39" s="420"/>
      <c r="AU39" s="420"/>
      <c r="AV39" s="420"/>
      <c r="AW39" s="420"/>
      <c r="AX39" s="420"/>
      <c r="AY39" s="421"/>
      <c r="AZ39" s="393" t="s">
        <v>319</v>
      </c>
      <c r="BA39" s="394"/>
      <c r="BB39" s="394"/>
      <c r="BC39" s="394"/>
      <c r="BD39" s="412"/>
      <c r="BE39" s="412"/>
      <c r="BF39" s="422"/>
      <c r="BG39" s="423" t="s">
        <v>323</v>
      </c>
      <c r="BH39" s="424"/>
      <c r="BI39" s="424"/>
      <c r="BJ39" s="424"/>
      <c r="BK39" s="424"/>
      <c r="BL39" s="189"/>
      <c r="BM39" s="427" t="s">
        <v>324</v>
      </c>
      <c r="BN39" s="427"/>
      <c r="BO39" s="427"/>
      <c r="BP39" s="427"/>
      <c r="BQ39" s="427"/>
      <c r="BR39" s="427"/>
      <c r="BS39" s="427"/>
      <c r="BT39" s="427"/>
      <c r="BU39" s="428"/>
      <c r="BV39" s="393">
        <v>90</v>
      </c>
      <c r="BW39" s="394"/>
      <c r="BX39" s="394"/>
      <c r="BY39" s="394"/>
      <c r="BZ39" s="394"/>
      <c r="CA39" s="394"/>
      <c r="CB39" s="429"/>
      <c r="CD39" s="430" t="s">
        <v>325</v>
      </c>
      <c r="CE39" s="427"/>
      <c r="CF39" s="427"/>
      <c r="CG39" s="427"/>
      <c r="CH39" s="427"/>
      <c r="CI39" s="427"/>
      <c r="CJ39" s="427"/>
      <c r="CK39" s="427"/>
      <c r="CL39" s="427"/>
      <c r="CM39" s="427"/>
      <c r="CN39" s="427"/>
      <c r="CO39" s="427"/>
      <c r="CP39" s="427"/>
      <c r="CQ39" s="428"/>
      <c r="CR39" s="393">
        <v>2737513</v>
      </c>
      <c r="CS39" s="412"/>
      <c r="CT39" s="412"/>
      <c r="CU39" s="412"/>
      <c r="CV39" s="412"/>
      <c r="CW39" s="412"/>
      <c r="CX39" s="412"/>
      <c r="CY39" s="413"/>
      <c r="CZ39" s="396">
        <v>5.8</v>
      </c>
      <c r="DA39" s="414"/>
      <c r="DB39" s="414"/>
      <c r="DC39" s="415"/>
      <c r="DD39" s="399">
        <v>2391255</v>
      </c>
      <c r="DE39" s="412"/>
      <c r="DF39" s="412"/>
      <c r="DG39" s="412"/>
      <c r="DH39" s="412"/>
      <c r="DI39" s="412"/>
      <c r="DJ39" s="412"/>
      <c r="DK39" s="413"/>
      <c r="DL39" s="399" t="s">
        <v>319</v>
      </c>
      <c r="DM39" s="412"/>
      <c r="DN39" s="412"/>
      <c r="DO39" s="412"/>
      <c r="DP39" s="412"/>
      <c r="DQ39" s="412"/>
      <c r="DR39" s="412"/>
      <c r="DS39" s="412"/>
      <c r="DT39" s="412"/>
      <c r="DU39" s="412"/>
      <c r="DV39" s="413"/>
      <c r="DW39" s="416" t="s">
        <v>319</v>
      </c>
      <c r="DX39" s="417"/>
      <c r="DY39" s="417"/>
      <c r="DZ39" s="417"/>
      <c r="EA39" s="417"/>
      <c r="EB39" s="417"/>
      <c r="EC39" s="41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419" t="s">
        <v>326</v>
      </c>
      <c r="AR40" s="420"/>
      <c r="AS40" s="420"/>
      <c r="AT40" s="420"/>
      <c r="AU40" s="420"/>
      <c r="AV40" s="420"/>
      <c r="AW40" s="420"/>
      <c r="AX40" s="420"/>
      <c r="AY40" s="421"/>
      <c r="AZ40" s="393">
        <v>1200000</v>
      </c>
      <c r="BA40" s="394"/>
      <c r="BB40" s="394"/>
      <c r="BC40" s="394"/>
      <c r="BD40" s="412"/>
      <c r="BE40" s="412"/>
      <c r="BF40" s="422"/>
      <c r="BG40" s="423"/>
      <c r="BH40" s="424"/>
      <c r="BI40" s="424"/>
      <c r="BJ40" s="424"/>
      <c r="BK40" s="424"/>
      <c r="BL40" s="189"/>
      <c r="BM40" s="427" t="s">
        <v>327</v>
      </c>
      <c r="BN40" s="427"/>
      <c r="BO40" s="427"/>
      <c r="BP40" s="427"/>
      <c r="BQ40" s="427"/>
      <c r="BR40" s="427"/>
      <c r="BS40" s="427"/>
      <c r="BT40" s="427"/>
      <c r="BU40" s="428"/>
      <c r="BV40" s="393">
        <v>103</v>
      </c>
      <c r="BW40" s="394"/>
      <c r="BX40" s="394"/>
      <c r="BY40" s="394"/>
      <c r="BZ40" s="394"/>
      <c r="CA40" s="394"/>
      <c r="CB40" s="429"/>
      <c r="CD40" s="430" t="s">
        <v>328</v>
      </c>
      <c r="CE40" s="427"/>
      <c r="CF40" s="427"/>
      <c r="CG40" s="427"/>
      <c r="CH40" s="427"/>
      <c r="CI40" s="427"/>
      <c r="CJ40" s="427"/>
      <c r="CK40" s="427"/>
      <c r="CL40" s="427"/>
      <c r="CM40" s="427"/>
      <c r="CN40" s="427"/>
      <c r="CO40" s="427"/>
      <c r="CP40" s="427"/>
      <c r="CQ40" s="428"/>
      <c r="CR40" s="393">
        <v>416316</v>
      </c>
      <c r="CS40" s="394"/>
      <c r="CT40" s="394"/>
      <c r="CU40" s="394"/>
      <c r="CV40" s="394"/>
      <c r="CW40" s="394"/>
      <c r="CX40" s="394"/>
      <c r="CY40" s="395"/>
      <c r="CZ40" s="396">
        <v>0.9</v>
      </c>
      <c r="DA40" s="414"/>
      <c r="DB40" s="414"/>
      <c r="DC40" s="415"/>
      <c r="DD40" s="399">
        <v>299969</v>
      </c>
      <c r="DE40" s="394"/>
      <c r="DF40" s="394"/>
      <c r="DG40" s="394"/>
      <c r="DH40" s="394"/>
      <c r="DI40" s="394"/>
      <c r="DJ40" s="394"/>
      <c r="DK40" s="395"/>
      <c r="DL40" s="399">
        <v>75799</v>
      </c>
      <c r="DM40" s="394"/>
      <c r="DN40" s="394"/>
      <c r="DO40" s="394"/>
      <c r="DP40" s="394"/>
      <c r="DQ40" s="394"/>
      <c r="DR40" s="394"/>
      <c r="DS40" s="394"/>
      <c r="DT40" s="394"/>
      <c r="DU40" s="394"/>
      <c r="DV40" s="395"/>
      <c r="DW40" s="416">
        <v>0.3</v>
      </c>
      <c r="DX40" s="417"/>
      <c r="DY40" s="417"/>
      <c r="DZ40" s="417"/>
      <c r="EA40" s="417"/>
      <c r="EB40" s="417"/>
      <c r="EC40" s="41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431" t="s">
        <v>329</v>
      </c>
      <c r="AR41" s="432"/>
      <c r="AS41" s="432"/>
      <c r="AT41" s="432"/>
      <c r="AU41" s="432"/>
      <c r="AV41" s="432"/>
      <c r="AW41" s="432"/>
      <c r="AX41" s="432"/>
      <c r="AY41" s="433"/>
      <c r="AZ41" s="377">
        <v>2816150</v>
      </c>
      <c r="BA41" s="434"/>
      <c r="BB41" s="434"/>
      <c r="BC41" s="434"/>
      <c r="BD41" s="378"/>
      <c r="BE41" s="378"/>
      <c r="BF41" s="435"/>
      <c r="BG41" s="425"/>
      <c r="BH41" s="426"/>
      <c r="BI41" s="426"/>
      <c r="BJ41" s="426"/>
      <c r="BK41" s="426"/>
      <c r="BL41" s="191"/>
      <c r="BM41" s="432" t="s">
        <v>330</v>
      </c>
      <c r="BN41" s="432"/>
      <c r="BO41" s="432"/>
      <c r="BP41" s="432"/>
      <c r="BQ41" s="432"/>
      <c r="BR41" s="432"/>
      <c r="BS41" s="432"/>
      <c r="BT41" s="432"/>
      <c r="BU41" s="433"/>
      <c r="BV41" s="377">
        <v>283</v>
      </c>
      <c r="BW41" s="434"/>
      <c r="BX41" s="434"/>
      <c r="BY41" s="434"/>
      <c r="BZ41" s="434"/>
      <c r="CA41" s="434"/>
      <c r="CB41" s="436"/>
      <c r="CD41" s="430" t="s">
        <v>331</v>
      </c>
      <c r="CE41" s="427"/>
      <c r="CF41" s="427"/>
      <c r="CG41" s="427"/>
      <c r="CH41" s="427"/>
      <c r="CI41" s="427"/>
      <c r="CJ41" s="427"/>
      <c r="CK41" s="427"/>
      <c r="CL41" s="427"/>
      <c r="CM41" s="427"/>
      <c r="CN41" s="427"/>
      <c r="CO41" s="427"/>
      <c r="CP41" s="427"/>
      <c r="CQ41" s="428"/>
      <c r="CR41" s="393" t="s">
        <v>332</v>
      </c>
      <c r="CS41" s="412"/>
      <c r="CT41" s="412"/>
      <c r="CU41" s="412"/>
      <c r="CV41" s="412"/>
      <c r="CW41" s="412"/>
      <c r="CX41" s="412"/>
      <c r="CY41" s="413"/>
      <c r="CZ41" s="396" t="s">
        <v>332</v>
      </c>
      <c r="DA41" s="414"/>
      <c r="DB41" s="414"/>
      <c r="DC41" s="415"/>
      <c r="DD41" s="399" t="s">
        <v>332</v>
      </c>
      <c r="DE41" s="412"/>
      <c r="DF41" s="412"/>
      <c r="DG41" s="412"/>
      <c r="DH41" s="412"/>
      <c r="DI41" s="412"/>
      <c r="DJ41" s="412"/>
      <c r="DK41" s="413"/>
      <c r="DL41" s="400"/>
      <c r="DM41" s="401"/>
      <c r="DN41" s="401"/>
      <c r="DO41" s="401"/>
      <c r="DP41" s="401"/>
      <c r="DQ41" s="401"/>
      <c r="DR41" s="401"/>
      <c r="DS41" s="401"/>
      <c r="DT41" s="401"/>
      <c r="DU41" s="401"/>
      <c r="DV41" s="402"/>
      <c r="DW41" s="403"/>
      <c r="DX41" s="404"/>
      <c r="DY41" s="404"/>
      <c r="DZ41" s="404"/>
      <c r="EA41" s="404"/>
      <c r="EB41" s="404"/>
      <c r="EC41" s="405"/>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390" t="s">
        <v>334</v>
      </c>
      <c r="CE42" s="391"/>
      <c r="CF42" s="391"/>
      <c r="CG42" s="391"/>
      <c r="CH42" s="391"/>
      <c r="CI42" s="391"/>
      <c r="CJ42" s="391"/>
      <c r="CK42" s="391"/>
      <c r="CL42" s="391"/>
      <c r="CM42" s="391"/>
      <c r="CN42" s="391"/>
      <c r="CO42" s="391"/>
      <c r="CP42" s="391"/>
      <c r="CQ42" s="392"/>
      <c r="CR42" s="393">
        <v>5282047</v>
      </c>
      <c r="CS42" s="394"/>
      <c r="CT42" s="394"/>
      <c r="CU42" s="394"/>
      <c r="CV42" s="394"/>
      <c r="CW42" s="394"/>
      <c r="CX42" s="394"/>
      <c r="CY42" s="395"/>
      <c r="CZ42" s="396">
        <v>11.2</v>
      </c>
      <c r="DA42" s="397"/>
      <c r="DB42" s="397"/>
      <c r="DC42" s="398"/>
      <c r="DD42" s="399">
        <v>3253108</v>
      </c>
      <c r="DE42" s="394"/>
      <c r="DF42" s="394"/>
      <c r="DG42" s="394"/>
      <c r="DH42" s="394"/>
      <c r="DI42" s="394"/>
      <c r="DJ42" s="394"/>
      <c r="DK42" s="395"/>
      <c r="DL42" s="400"/>
      <c r="DM42" s="401"/>
      <c r="DN42" s="401"/>
      <c r="DO42" s="401"/>
      <c r="DP42" s="401"/>
      <c r="DQ42" s="401"/>
      <c r="DR42" s="401"/>
      <c r="DS42" s="401"/>
      <c r="DT42" s="401"/>
      <c r="DU42" s="401"/>
      <c r="DV42" s="402"/>
      <c r="DW42" s="403"/>
      <c r="DX42" s="404"/>
      <c r="DY42" s="404"/>
      <c r="DZ42" s="404"/>
      <c r="EA42" s="404"/>
      <c r="EB42" s="404"/>
      <c r="EC42" s="405"/>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390" t="s">
        <v>336</v>
      </c>
      <c r="CE43" s="391"/>
      <c r="CF43" s="391"/>
      <c r="CG43" s="391"/>
      <c r="CH43" s="391"/>
      <c r="CI43" s="391"/>
      <c r="CJ43" s="391"/>
      <c r="CK43" s="391"/>
      <c r="CL43" s="391"/>
      <c r="CM43" s="391"/>
      <c r="CN43" s="391"/>
      <c r="CO43" s="391"/>
      <c r="CP43" s="391"/>
      <c r="CQ43" s="392"/>
      <c r="CR43" s="393">
        <v>129867</v>
      </c>
      <c r="CS43" s="412"/>
      <c r="CT43" s="412"/>
      <c r="CU43" s="412"/>
      <c r="CV43" s="412"/>
      <c r="CW43" s="412"/>
      <c r="CX43" s="412"/>
      <c r="CY43" s="413"/>
      <c r="CZ43" s="396">
        <v>0.3</v>
      </c>
      <c r="DA43" s="414"/>
      <c r="DB43" s="414"/>
      <c r="DC43" s="415"/>
      <c r="DD43" s="399">
        <v>129867</v>
      </c>
      <c r="DE43" s="412"/>
      <c r="DF43" s="412"/>
      <c r="DG43" s="412"/>
      <c r="DH43" s="412"/>
      <c r="DI43" s="412"/>
      <c r="DJ43" s="412"/>
      <c r="DK43" s="413"/>
      <c r="DL43" s="400"/>
      <c r="DM43" s="401"/>
      <c r="DN43" s="401"/>
      <c r="DO43" s="401"/>
      <c r="DP43" s="401"/>
      <c r="DQ43" s="401"/>
      <c r="DR43" s="401"/>
      <c r="DS43" s="401"/>
      <c r="DT43" s="401"/>
      <c r="DU43" s="401"/>
      <c r="DV43" s="402"/>
      <c r="DW43" s="403"/>
      <c r="DX43" s="404"/>
      <c r="DY43" s="404"/>
      <c r="DZ43" s="404"/>
      <c r="EA43" s="404"/>
      <c r="EB43" s="404"/>
      <c r="EC43" s="405"/>
    </row>
    <row r="44" spans="2:133" ht="11.25" customHeight="1">
      <c r="B44" s="194" t="s">
        <v>337</v>
      </c>
      <c r="CD44" s="406" t="s">
        <v>288</v>
      </c>
      <c r="CE44" s="407"/>
      <c r="CF44" s="390" t="s">
        <v>338</v>
      </c>
      <c r="CG44" s="391"/>
      <c r="CH44" s="391"/>
      <c r="CI44" s="391"/>
      <c r="CJ44" s="391"/>
      <c r="CK44" s="391"/>
      <c r="CL44" s="391"/>
      <c r="CM44" s="391"/>
      <c r="CN44" s="391"/>
      <c r="CO44" s="391"/>
      <c r="CP44" s="391"/>
      <c r="CQ44" s="392"/>
      <c r="CR44" s="393">
        <v>5282047</v>
      </c>
      <c r="CS44" s="394"/>
      <c r="CT44" s="394"/>
      <c r="CU44" s="394"/>
      <c r="CV44" s="394"/>
      <c r="CW44" s="394"/>
      <c r="CX44" s="394"/>
      <c r="CY44" s="395"/>
      <c r="CZ44" s="396">
        <v>11.2</v>
      </c>
      <c r="DA44" s="397"/>
      <c r="DB44" s="397"/>
      <c r="DC44" s="398"/>
      <c r="DD44" s="399">
        <v>3253108</v>
      </c>
      <c r="DE44" s="394"/>
      <c r="DF44" s="394"/>
      <c r="DG44" s="394"/>
      <c r="DH44" s="394"/>
      <c r="DI44" s="394"/>
      <c r="DJ44" s="394"/>
      <c r="DK44" s="395"/>
      <c r="DL44" s="400"/>
      <c r="DM44" s="401"/>
      <c r="DN44" s="401"/>
      <c r="DO44" s="401"/>
      <c r="DP44" s="401"/>
      <c r="DQ44" s="401"/>
      <c r="DR44" s="401"/>
      <c r="DS44" s="401"/>
      <c r="DT44" s="401"/>
      <c r="DU44" s="401"/>
      <c r="DV44" s="402"/>
      <c r="DW44" s="403"/>
      <c r="DX44" s="404"/>
      <c r="DY44" s="404"/>
      <c r="DZ44" s="404"/>
      <c r="EA44" s="404"/>
      <c r="EB44" s="404"/>
      <c r="EC44" s="405"/>
    </row>
    <row r="45" spans="2:133" ht="11.25" customHeight="1">
      <c r="CD45" s="408"/>
      <c r="CE45" s="409"/>
      <c r="CF45" s="390" t="s">
        <v>339</v>
      </c>
      <c r="CG45" s="391"/>
      <c r="CH45" s="391"/>
      <c r="CI45" s="391"/>
      <c r="CJ45" s="391"/>
      <c r="CK45" s="391"/>
      <c r="CL45" s="391"/>
      <c r="CM45" s="391"/>
      <c r="CN45" s="391"/>
      <c r="CO45" s="391"/>
      <c r="CP45" s="391"/>
      <c r="CQ45" s="392"/>
      <c r="CR45" s="393">
        <v>2433973</v>
      </c>
      <c r="CS45" s="412"/>
      <c r="CT45" s="412"/>
      <c r="CU45" s="412"/>
      <c r="CV45" s="412"/>
      <c r="CW45" s="412"/>
      <c r="CX45" s="412"/>
      <c r="CY45" s="413"/>
      <c r="CZ45" s="396">
        <v>5.2</v>
      </c>
      <c r="DA45" s="414"/>
      <c r="DB45" s="414"/>
      <c r="DC45" s="415"/>
      <c r="DD45" s="399">
        <v>998304</v>
      </c>
      <c r="DE45" s="412"/>
      <c r="DF45" s="412"/>
      <c r="DG45" s="412"/>
      <c r="DH45" s="412"/>
      <c r="DI45" s="412"/>
      <c r="DJ45" s="412"/>
      <c r="DK45" s="413"/>
      <c r="DL45" s="400"/>
      <c r="DM45" s="401"/>
      <c r="DN45" s="401"/>
      <c r="DO45" s="401"/>
      <c r="DP45" s="401"/>
      <c r="DQ45" s="401"/>
      <c r="DR45" s="401"/>
      <c r="DS45" s="401"/>
      <c r="DT45" s="401"/>
      <c r="DU45" s="401"/>
      <c r="DV45" s="402"/>
      <c r="DW45" s="403"/>
      <c r="DX45" s="404"/>
      <c r="DY45" s="404"/>
      <c r="DZ45" s="404"/>
      <c r="EA45" s="404"/>
      <c r="EB45" s="404"/>
      <c r="EC45" s="405"/>
    </row>
    <row r="46" spans="2:133" ht="11.25" customHeight="1">
      <c r="CD46" s="408"/>
      <c r="CE46" s="409"/>
      <c r="CF46" s="390" t="s">
        <v>340</v>
      </c>
      <c r="CG46" s="391"/>
      <c r="CH46" s="391"/>
      <c r="CI46" s="391"/>
      <c r="CJ46" s="391"/>
      <c r="CK46" s="391"/>
      <c r="CL46" s="391"/>
      <c r="CM46" s="391"/>
      <c r="CN46" s="391"/>
      <c r="CO46" s="391"/>
      <c r="CP46" s="391"/>
      <c r="CQ46" s="392"/>
      <c r="CR46" s="393">
        <v>2815580</v>
      </c>
      <c r="CS46" s="394"/>
      <c r="CT46" s="394"/>
      <c r="CU46" s="394"/>
      <c r="CV46" s="394"/>
      <c r="CW46" s="394"/>
      <c r="CX46" s="394"/>
      <c r="CY46" s="395"/>
      <c r="CZ46" s="396">
        <v>6</v>
      </c>
      <c r="DA46" s="397"/>
      <c r="DB46" s="397"/>
      <c r="DC46" s="398"/>
      <c r="DD46" s="399">
        <v>2233610</v>
      </c>
      <c r="DE46" s="394"/>
      <c r="DF46" s="394"/>
      <c r="DG46" s="394"/>
      <c r="DH46" s="394"/>
      <c r="DI46" s="394"/>
      <c r="DJ46" s="394"/>
      <c r="DK46" s="395"/>
      <c r="DL46" s="400"/>
      <c r="DM46" s="401"/>
      <c r="DN46" s="401"/>
      <c r="DO46" s="401"/>
      <c r="DP46" s="401"/>
      <c r="DQ46" s="401"/>
      <c r="DR46" s="401"/>
      <c r="DS46" s="401"/>
      <c r="DT46" s="401"/>
      <c r="DU46" s="401"/>
      <c r="DV46" s="402"/>
      <c r="DW46" s="403"/>
      <c r="DX46" s="404"/>
      <c r="DY46" s="404"/>
      <c r="DZ46" s="404"/>
      <c r="EA46" s="404"/>
      <c r="EB46" s="404"/>
      <c r="EC46" s="405"/>
    </row>
    <row r="47" spans="2:133" ht="11.25" customHeight="1">
      <c r="CD47" s="408"/>
      <c r="CE47" s="409"/>
      <c r="CF47" s="390" t="s">
        <v>341</v>
      </c>
      <c r="CG47" s="391"/>
      <c r="CH47" s="391"/>
      <c r="CI47" s="391"/>
      <c r="CJ47" s="391"/>
      <c r="CK47" s="391"/>
      <c r="CL47" s="391"/>
      <c r="CM47" s="391"/>
      <c r="CN47" s="391"/>
      <c r="CO47" s="391"/>
      <c r="CP47" s="391"/>
      <c r="CQ47" s="392"/>
      <c r="CR47" s="393" t="s">
        <v>111</v>
      </c>
      <c r="CS47" s="412"/>
      <c r="CT47" s="412"/>
      <c r="CU47" s="412"/>
      <c r="CV47" s="412"/>
      <c r="CW47" s="412"/>
      <c r="CX47" s="412"/>
      <c r="CY47" s="413"/>
      <c r="CZ47" s="396" t="s">
        <v>111</v>
      </c>
      <c r="DA47" s="414"/>
      <c r="DB47" s="414"/>
      <c r="DC47" s="415"/>
      <c r="DD47" s="399" t="s">
        <v>111</v>
      </c>
      <c r="DE47" s="412"/>
      <c r="DF47" s="412"/>
      <c r="DG47" s="412"/>
      <c r="DH47" s="412"/>
      <c r="DI47" s="412"/>
      <c r="DJ47" s="412"/>
      <c r="DK47" s="413"/>
      <c r="DL47" s="400"/>
      <c r="DM47" s="401"/>
      <c r="DN47" s="401"/>
      <c r="DO47" s="401"/>
      <c r="DP47" s="401"/>
      <c r="DQ47" s="401"/>
      <c r="DR47" s="401"/>
      <c r="DS47" s="401"/>
      <c r="DT47" s="401"/>
      <c r="DU47" s="401"/>
      <c r="DV47" s="402"/>
      <c r="DW47" s="403"/>
      <c r="DX47" s="404"/>
      <c r="DY47" s="404"/>
      <c r="DZ47" s="404"/>
      <c r="EA47" s="404"/>
      <c r="EB47" s="404"/>
      <c r="EC47" s="405"/>
    </row>
    <row r="48" spans="2:133">
      <c r="CD48" s="410"/>
      <c r="CE48" s="411"/>
      <c r="CF48" s="390" t="s">
        <v>342</v>
      </c>
      <c r="CG48" s="391"/>
      <c r="CH48" s="391"/>
      <c r="CI48" s="391"/>
      <c r="CJ48" s="391"/>
      <c r="CK48" s="391"/>
      <c r="CL48" s="391"/>
      <c r="CM48" s="391"/>
      <c r="CN48" s="391"/>
      <c r="CO48" s="391"/>
      <c r="CP48" s="391"/>
      <c r="CQ48" s="392"/>
      <c r="CR48" s="393" t="s">
        <v>111</v>
      </c>
      <c r="CS48" s="394"/>
      <c r="CT48" s="394"/>
      <c r="CU48" s="394"/>
      <c r="CV48" s="394"/>
      <c r="CW48" s="394"/>
      <c r="CX48" s="394"/>
      <c r="CY48" s="395"/>
      <c r="CZ48" s="396" t="s">
        <v>111</v>
      </c>
      <c r="DA48" s="397"/>
      <c r="DB48" s="397"/>
      <c r="DC48" s="398"/>
      <c r="DD48" s="399" t="s">
        <v>111</v>
      </c>
      <c r="DE48" s="394"/>
      <c r="DF48" s="394"/>
      <c r="DG48" s="394"/>
      <c r="DH48" s="394"/>
      <c r="DI48" s="394"/>
      <c r="DJ48" s="394"/>
      <c r="DK48" s="395"/>
      <c r="DL48" s="400"/>
      <c r="DM48" s="401"/>
      <c r="DN48" s="401"/>
      <c r="DO48" s="401"/>
      <c r="DP48" s="401"/>
      <c r="DQ48" s="401"/>
      <c r="DR48" s="401"/>
      <c r="DS48" s="401"/>
      <c r="DT48" s="401"/>
      <c r="DU48" s="401"/>
      <c r="DV48" s="402"/>
      <c r="DW48" s="403"/>
      <c r="DX48" s="404"/>
      <c r="DY48" s="404"/>
      <c r="DZ48" s="404"/>
      <c r="EA48" s="404"/>
      <c r="EB48" s="404"/>
      <c r="EC48" s="405"/>
    </row>
    <row r="49" spans="82:133" ht="11.25" customHeight="1">
      <c r="CD49" s="374" t="s">
        <v>343</v>
      </c>
      <c r="CE49" s="375"/>
      <c r="CF49" s="375"/>
      <c r="CG49" s="375"/>
      <c r="CH49" s="375"/>
      <c r="CI49" s="375"/>
      <c r="CJ49" s="375"/>
      <c r="CK49" s="375"/>
      <c r="CL49" s="375"/>
      <c r="CM49" s="375"/>
      <c r="CN49" s="375"/>
      <c r="CO49" s="375"/>
      <c r="CP49" s="375"/>
      <c r="CQ49" s="376"/>
      <c r="CR49" s="377">
        <v>47213853</v>
      </c>
      <c r="CS49" s="378"/>
      <c r="CT49" s="378"/>
      <c r="CU49" s="378"/>
      <c r="CV49" s="378"/>
      <c r="CW49" s="378"/>
      <c r="CX49" s="378"/>
      <c r="CY49" s="379"/>
      <c r="CZ49" s="380">
        <v>100</v>
      </c>
      <c r="DA49" s="381"/>
      <c r="DB49" s="381"/>
      <c r="DC49" s="382"/>
      <c r="DD49" s="383">
        <v>32093469</v>
      </c>
      <c r="DE49" s="378"/>
      <c r="DF49" s="378"/>
      <c r="DG49" s="378"/>
      <c r="DH49" s="378"/>
      <c r="DI49" s="378"/>
      <c r="DJ49" s="378"/>
      <c r="DK49" s="379"/>
      <c r="DL49" s="384"/>
      <c r="DM49" s="385"/>
      <c r="DN49" s="385"/>
      <c r="DO49" s="385"/>
      <c r="DP49" s="385"/>
      <c r="DQ49" s="385"/>
      <c r="DR49" s="385"/>
      <c r="DS49" s="385"/>
      <c r="DT49" s="385"/>
      <c r="DU49" s="385"/>
      <c r="DV49" s="386"/>
      <c r="DW49" s="387"/>
      <c r="DX49" s="388"/>
      <c r="DY49" s="388"/>
      <c r="DZ49" s="388"/>
      <c r="EA49" s="388"/>
      <c r="EB49" s="388"/>
      <c r="EC49" s="389"/>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51416</v>
      </c>
      <c r="R7" s="1134"/>
      <c r="S7" s="1134"/>
      <c r="T7" s="1134"/>
      <c r="U7" s="1134"/>
      <c r="V7" s="1134">
        <v>47145</v>
      </c>
      <c r="W7" s="1134"/>
      <c r="X7" s="1134"/>
      <c r="Y7" s="1134"/>
      <c r="Z7" s="1134"/>
      <c r="AA7" s="1134">
        <v>4271</v>
      </c>
      <c r="AB7" s="1134"/>
      <c r="AC7" s="1134"/>
      <c r="AD7" s="1134"/>
      <c r="AE7" s="1135"/>
      <c r="AF7" s="1136">
        <v>3659</v>
      </c>
      <c r="AG7" s="1137"/>
      <c r="AH7" s="1137"/>
      <c r="AI7" s="1137"/>
      <c r="AJ7" s="1138"/>
      <c r="AK7" s="1120">
        <v>366</v>
      </c>
      <c r="AL7" s="1121"/>
      <c r="AM7" s="1121"/>
      <c r="AN7" s="1121"/>
      <c r="AO7" s="1121"/>
      <c r="AP7" s="1121">
        <v>33582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0</v>
      </c>
      <c r="CI7" s="1118"/>
      <c r="CJ7" s="1118"/>
      <c r="CK7" s="1118"/>
      <c r="CL7" s="1119"/>
      <c r="CM7" s="1117">
        <v>640</v>
      </c>
      <c r="CN7" s="1118"/>
      <c r="CO7" s="1118"/>
      <c r="CP7" s="1118"/>
      <c r="CQ7" s="1119"/>
      <c r="CR7" s="1117">
        <v>5</v>
      </c>
      <c r="CS7" s="1118"/>
      <c r="CT7" s="1118"/>
      <c r="CU7" s="1118"/>
      <c r="CV7" s="1119"/>
      <c r="CW7" s="1117" t="s">
        <v>534</v>
      </c>
      <c r="CX7" s="1118"/>
      <c r="CY7" s="1118"/>
      <c r="CZ7" s="1118"/>
      <c r="DA7" s="1119"/>
      <c r="DB7" s="1117">
        <v>42</v>
      </c>
      <c r="DC7" s="1118"/>
      <c r="DD7" s="1118"/>
      <c r="DE7" s="1118"/>
      <c r="DF7" s="1119"/>
      <c r="DG7" s="1117" t="s">
        <v>534</v>
      </c>
      <c r="DH7" s="1118"/>
      <c r="DI7" s="1118"/>
      <c r="DJ7" s="1118"/>
      <c r="DK7" s="1119"/>
      <c r="DL7" s="1117" t="s">
        <v>534</v>
      </c>
      <c r="DM7" s="1118"/>
      <c r="DN7" s="1118"/>
      <c r="DO7" s="1118"/>
      <c r="DP7" s="1119"/>
      <c r="DQ7" s="1117" t="s">
        <v>534</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2</v>
      </c>
      <c r="CI8" s="1019"/>
      <c r="CJ8" s="1019"/>
      <c r="CK8" s="1019"/>
      <c r="CL8" s="1020"/>
      <c r="CM8" s="1018">
        <v>321</v>
      </c>
      <c r="CN8" s="1019"/>
      <c r="CO8" s="1019"/>
      <c r="CP8" s="1019"/>
      <c r="CQ8" s="1020"/>
      <c r="CR8" s="1018">
        <v>42</v>
      </c>
      <c r="CS8" s="1019"/>
      <c r="CT8" s="1019"/>
      <c r="CU8" s="1019"/>
      <c r="CV8" s="1020"/>
      <c r="CW8" s="1018" t="s">
        <v>534</v>
      </c>
      <c r="CX8" s="1019"/>
      <c r="CY8" s="1019"/>
      <c r="CZ8" s="1019"/>
      <c r="DA8" s="1020"/>
      <c r="DB8" s="1018" t="s">
        <v>534</v>
      </c>
      <c r="DC8" s="1019"/>
      <c r="DD8" s="1019"/>
      <c r="DE8" s="1019"/>
      <c r="DF8" s="1020"/>
      <c r="DG8" s="1018" t="s">
        <v>534</v>
      </c>
      <c r="DH8" s="1019"/>
      <c r="DI8" s="1019"/>
      <c r="DJ8" s="1019"/>
      <c r="DK8" s="1020"/>
      <c r="DL8" s="1018" t="s">
        <v>534</v>
      </c>
      <c r="DM8" s="1019"/>
      <c r="DN8" s="1019"/>
      <c r="DO8" s="1019"/>
      <c r="DP8" s="1020"/>
      <c r="DQ8" s="1018" t="s">
        <v>534</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-7</v>
      </c>
      <c r="CI9" s="1019"/>
      <c r="CJ9" s="1019"/>
      <c r="CK9" s="1019"/>
      <c r="CL9" s="1020"/>
      <c r="CM9" s="1018">
        <v>277</v>
      </c>
      <c r="CN9" s="1019"/>
      <c r="CO9" s="1019"/>
      <c r="CP9" s="1019"/>
      <c r="CQ9" s="1020"/>
      <c r="CR9" s="1018">
        <v>150</v>
      </c>
      <c r="CS9" s="1019"/>
      <c r="CT9" s="1019"/>
      <c r="CU9" s="1019"/>
      <c r="CV9" s="1020"/>
      <c r="CW9" s="1018" t="s">
        <v>534</v>
      </c>
      <c r="CX9" s="1019"/>
      <c r="CY9" s="1019"/>
      <c r="CZ9" s="1019"/>
      <c r="DA9" s="1020"/>
      <c r="DB9" s="1018" t="s">
        <v>534</v>
      </c>
      <c r="DC9" s="1019"/>
      <c r="DD9" s="1019"/>
      <c r="DE9" s="1019"/>
      <c r="DF9" s="1020"/>
      <c r="DG9" s="1018" t="s">
        <v>534</v>
      </c>
      <c r="DH9" s="1019"/>
      <c r="DI9" s="1019"/>
      <c r="DJ9" s="1019"/>
      <c r="DK9" s="1020"/>
      <c r="DL9" s="1018" t="s">
        <v>534</v>
      </c>
      <c r="DM9" s="1019"/>
      <c r="DN9" s="1019"/>
      <c r="DO9" s="1019"/>
      <c r="DP9" s="1020"/>
      <c r="DQ9" s="1018" t="s">
        <v>534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51416</v>
      </c>
      <c r="R23" s="1098"/>
      <c r="S23" s="1098"/>
      <c r="T23" s="1098"/>
      <c r="U23" s="1098"/>
      <c r="V23" s="1098">
        <v>47145</v>
      </c>
      <c r="W23" s="1098"/>
      <c r="X23" s="1098"/>
      <c r="Y23" s="1098"/>
      <c r="Z23" s="1098"/>
      <c r="AA23" s="1098">
        <v>4271</v>
      </c>
      <c r="AB23" s="1098"/>
      <c r="AC23" s="1098"/>
      <c r="AD23" s="1098"/>
      <c r="AE23" s="1099"/>
      <c r="AF23" s="1100">
        <v>3659</v>
      </c>
      <c r="AG23" s="1098"/>
      <c r="AH23" s="1098"/>
      <c r="AI23" s="1098"/>
      <c r="AJ23" s="1101"/>
      <c r="AK23" s="1102"/>
      <c r="AL23" s="1103"/>
      <c r="AM23" s="1103"/>
      <c r="AN23" s="1103"/>
      <c r="AO23" s="1103"/>
      <c r="AP23" s="1098">
        <v>33582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18814</v>
      </c>
      <c r="R28" s="1083"/>
      <c r="S28" s="1083"/>
      <c r="T28" s="1083"/>
      <c r="U28" s="1083"/>
      <c r="V28" s="1083">
        <v>18594</v>
      </c>
      <c r="W28" s="1083"/>
      <c r="X28" s="1083"/>
      <c r="Y28" s="1083"/>
      <c r="Z28" s="1083"/>
      <c r="AA28" s="1083">
        <v>219</v>
      </c>
      <c r="AB28" s="1083"/>
      <c r="AC28" s="1083"/>
      <c r="AD28" s="1083"/>
      <c r="AE28" s="1084"/>
      <c r="AF28" s="1085">
        <v>219</v>
      </c>
      <c r="AG28" s="1083"/>
      <c r="AH28" s="1083"/>
      <c r="AI28" s="1083"/>
      <c r="AJ28" s="1086"/>
      <c r="AK28" s="1087">
        <v>1200</v>
      </c>
      <c r="AL28" s="1075"/>
      <c r="AM28" s="1075"/>
      <c r="AN28" s="1075"/>
      <c r="AO28" s="1075"/>
      <c r="AP28" s="1075" t="s">
        <v>535</v>
      </c>
      <c r="AQ28" s="1075"/>
      <c r="AR28" s="1075"/>
      <c r="AS28" s="1075"/>
      <c r="AT28" s="1075"/>
      <c r="AU28" s="1075" t="s">
        <v>534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2389</v>
      </c>
      <c r="R29" s="1073"/>
      <c r="S29" s="1073"/>
      <c r="T29" s="1073"/>
      <c r="U29" s="1073"/>
      <c r="V29" s="1073">
        <v>2379</v>
      </c>
      <c r="W29" s="1073"/>
      <c r="X29" s="1073"/>
      <c r="Y29" s="1073"/>
      <c r="Z29" s="1073"/>
      <c r="AA29" s="1073">
        <v>10</v>
      </c>
      <c r="AB29" s="1073"/>
      <c r="AC29" s="1073"/>
      <c r="AD29" s="1073"/>
      <c r="AE29" s="1074"/>
      <c r="AF29" s="1048">
        <v>10</v>
      </c>
      <c r="AG29" s="1049"/>
      <c r="AH29" s="1049"/>
      <c r="AI29" s="1049"/>
      <c r="AJ29" s="1050"/>
      <c r="AK29" s="1009">
        <v>1315</v>
      </c>
      <c r="AL29" s="1000"/>
      <c r="AM29" s="1000"/>
      <c r="AN29" s="1000"/>
      <c r="AO29" s="1000"/>
      <c r="AP29" s="1010" t="s">
        <v>535</v>
      </c>
      <c r="AQ29" s="1008"/>
      <c r="AR29" s="1008"/>
      <c r="AS29" s="1008"/>
      <c r="AT29" s="1009"/>
      <c r="AU29" s="1010" t="s">
        <v>536</v>
      </c>
      <c r="AV29" s="1008"/>
      <c r="AW29" s="1008"/>
      <c r="AX29" s="1008"/>
      <c r="AY29" s="1009"/>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2601</v>
      </c>
      <c r="R30" s="1073"/>
      <c r="S30" s="1073"/>
      <c r="T30" s="1073"/>
      <c r="U30" s="1073"/>
      <c r="V30" s="1073">
        <v>2718</v>
      </c>
      <c r="W30" s="1073"/>
      <c r="X30" s="1073"/>
      <c r="Y30" s="1073"/>
      <c r="Z30" s="1073"/>
      <c r="AA30" s="1073">
        <v>-117</v>
      </c>
      <c r="AB30" s="1073"/>
      <c r="AC30" s="1073"/>
      <c r="AD30" s="1073"/>
      <c r="AE30" s="1074"/>
      <c r="AF30" s="1048">
        <v>1887</v>
      </c>
      <c r="AG30" s="1049"/>
      <c r="AH30" s="1049"/>
      <c r="AI30" s="1049"/>
      <c r="AJ30" s="1050"/>
      <c r="AK30" s="1010">
        <v>136</v>
      </c>
      <c r="AL30" s="1008"/>
      <c r="AM30" s="1008"/>
      <c r="AN30" s="1008"/>
      <c r="AO30" s="1009"/>
      <c r="AP30" s="1000">
        <v>10466</v>
      </c>
      <c r="AQ30" s="1000"/>
      <c r="AR30" s="1000"/>
      <c r="AS30" s="1000"/>
      <c r="AT30" s="1000"/>
      <c r="AU30" s="1000">
        <v>136</v>
      </c>
      <c r="AV30" s="1000"/>
      <c r="AW30" s="1000"/>
      <c r="AX30" s="1000"/>
      <c r="AY30" s="1000"/>
      <c r="AZ30" s="1071"/>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3379</v>
      </c>
      <c r="R31" s="1073"/>
      <c r="S31" s="1073"/>
      <c r="T31" s="1073"/>
      <c r="U31" s="1073"/>
      <c r="V31" s="1073">
        <v>3274</v>
      </c>
      <c r="W31" s="1073"/>
      <c r="X31" s="1073"/>
      <c r="Y31" s="1073"/>
      <c r="Z31" s="1073"/>
      <c r="AA31" s="1073">
        <v>105</v>
      </c>
      <c r="AB31" s="1073"/>
      <c r="AC31" s="1073"/>
      <c r="AD31" s="1073"/>
      <c r="AE31" s="1074"/>
      <c r="AF31" s="1048">
        <v>1872</v>
      </c>
      <c r="AG31" s="1049"/>
      <c r="AH31" s="1049"/>
      <c r="AI31" s="1049"/>
      <c r="AJ31" s="1050"/>
      <c r="AK31" s="1010">
        <v>10968</v>
      </c>
      <c r="AL31" s="1008"/>
      <c r="AM31" s="1008"/>
      <c r="AN31" s="1008"/>
      <c r="AO31" s="1009"/>
      <c r="AP31" s="1000">
        <v>20</v>
      </c>
      <c r="AQ31" s="1000"/>
      <c r="AR31" s="1000"/>
      <c r="AS31" s="1000"/>
      <c r="AT31" s="1000"/>
      <c r="AU31" s="1000">
        <v>10968</v>
      </c>
      <c r="AV31" s="1000"/>
      <c r="AW31" s="1000"/>
      <c r="AX31" s="1000"/>
      <c r="AY31" s="1000"/>
      <c r="AZ31" s="1071"/>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31</v>
      </c>
      <c r="R32" s="1073"/>
      <c r="S32" s="1073"/>
      <c r="T32" s="1073"/>
      <c r="U32" s="1073"/>
      <c r="V32" s="1073">
        <v>31</v>
      </c>
      <c r="W32" s="1073"/>
      <c r="X32" s="1073"/>
      <c r="Y32" s="1073"/>
      <c r="Z32" s="1073"/>
      <c r="AA32" s="1073">
        <v>0</v>
      </c>
      <c r="AB32" s="1073"/>
      <c r="AC32" s="1073"/>
      <c r="AD32" s="1073"/>
      <c r="AE32" s="1074"/>
      <c r="AF32" s="1048">
        <v>44</v>
      </c>
      <c r="AG32" s="1049"/>
      <c r="AH32" s="1049"/>
      <c r="AI32" s="1049"/>
      <c r="AJ32" s="1050"/>
      <c r="AK32" s="1010" t="s">
        <v>533</v>
      </c>
      <c r="AL32" s="1008"/>
      <c r="AM32" s="1008"/>
      <c r="AN32" s="1008"/>
      <c r="AO32" s="1009"/>
      <c r="AP32" s="1010" t="s">
        <v>533</v>
      </c>
      <c r="AQ32" s="1008"/>
      <c r="AR32" s="1008"/>
      <c r="AS32" s="1008"/>
      <c r="AT32" s="1009"/>
      <c r="AU32" s="1010" t="s">
        <v>533</v>
      </c>
      <c r="AV32" s="1008"/>
      <c r="AW32" s="1008"/>
      <c r="AX32" s="1008"/>
      <c r="AY32" s="1009"/>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7</v>
      </c>
      <c r="R33" s="1073"/>
      <c r="S33" s="1073"/>
      <c r="T33" s="1073"/>
      <c r="U33" s="1073"/>
      <c r="V33" s="1073">
        <v>7</v>
      </c>
      <c r="W33" s="1073"/>
      <c r="X33" s="1073"/>
      <c r="Y33" s="1073"/>
      <c r="Z33" s="1073"/>
      <c r="AA33" s="1073">
        <v>0</v>
      </c>
      <c r="AB33" s="1073"/>
      <c r="AC33" s="1073"/>
      <c r="AD33" s="1073"/>
      <c r="AE33" s="1074"/>
      <c r="AF33" s="1048">
        <v>55</v>
      </c>
      <c r="AG33" s="1049"/>
      <c r="AH33" s="1049"/>
      <c r="AI33" s="1049"/>
      <c r="AJ33" s="1050"/>
      <c r="AK33" s="1010" t="s">
        <v>533</v>
      </c>
      <c r="AL33" s="1008"/>
      <c r="AM33" s="1008"/>
      <c r="AN33" s="1008"/>
      <c r="AO33" s="1009"/>
      <c r="AP33" s="1010" t="s">
        <v>533</v>
      </c>
      <c r="AQ33" s="1008"/>
      <c r="AR33" s="1008"/>
      <c r="AS33" s="1008"/>
      <c r="AT33" s="1009"/>
      <c r="AU33" s="1010" t="s">
        <v>533</v>
      </c>
      <c r="AV33" s="1008"/>
      <c r="AW33" s="1008"/>
      <c r="AX33" s="1008"/>
      <c r="AY33" s="1009"/>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4087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537</v>
      </c>
      <c r="C68" s="1015"/>
      <c r="D68" s="1015"/>
      <c r="E68" s="1015"/>
      <c r="F68" s="1015"/>
      <c r="G68" s="1015"/>
      <c r="H68" s="1015"/>
      <c r="I68" s="1015"/>
      <c r="J68" s="1015"/>
      <c r="K68" s="1015"/>
      <c r="L68" s="1015"/>
      <c r="M68" s="1015"/>
      <c r="N68" s="1015"/>
      <c r="O68" s="1015"/>
      <c r="P68" s="1016"/>
      <c r="Q68" s="1017">
        <v>1551</v>
      </c>
      <c r="R68" s="1011"/>
      <c r="S68" s="1011"/>
      <c r="T68" s="1011"/>
      <c r="U68" s="1011"/>
      <c r="V68" s="1011">
        <v>1512</v>
      </c>
      <c r="W68" s="1011"/>
      <c r="X68" s="1011"/>
      <c r="Y68" s="1011"/>
      <c r="Z68" s="1011"/>
      <c r="AA68" s="1011">
        <v>38</v>
      </c>
      <c r="AB68" s="1011"/>
      <c r="AC68" s="1011"/>
      <c r="AD68" s="1011"/>
      <c r="AE68" s="1011"/>
      <c r="AF68" s="1011">
        <v>38</v>
      </c>
      <c r="AG68" s="1011"/>
      <c r="AH68" s="1011"/>
      <c r="AI68" s="1011"/>
      <c r="AJ68" s="1011"/>
      <c r="AK68" s="1011" t="s">
        <v>479</v>
      </c>
      <c r="AL68" s="1011"/>
      <c r="AM68" s="1011"/>
      <c r="AN68" s="1011"/>
      <c r="AO68" s="1011"/>
      <c r="AP68" s="1011" t="s">
        <v>479</v>
      </c>
      <c r="AQ68" s="1011"/>
      <c r="AR68" s="1011"/>
      <c r="AS68" s="1011"/>
      <c r="AT68" s="1011"/>
      <c r="AU68" s="1011" t="s">
        <v>479</v>
      </c>
      <c r="AV68" s="1011"/>
      <c r="AW68" s="1011"/>
      <c r="AX68" s="1011"/>
      <c r="AY68" s="1011"/>
      <c r="AZ68" s="1012" t="s">
        <v>542</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653677</v>
      </c>
      <c r="R69" s="1000"/>
      <c r="S69" s="1000"/>
      <c r="T69" s="1000"/>
      <c r="U69" s="1000"/>
      <c r="V69" s="1000">
        <v>638723</v>
      </c>
      <c r="W69" s="1000"/>
      <c r="X69" s="1000"/>
      <c r="Y69" s="1000"/>
      <c r="Z69" s="1000"/>
      <c r="AA69" s="1000">
        <v>14954</v>
      </c>
      <c r="AB69" s="1000"/>
      <c r="AC69" s="1000"/>
      <c r="AD69" s="1000"/>
      <c r="AE69" s="1000"/>
      <c r="AF69" s="1000">
        <v>14954</v>
      </c>
      <c r="AG69" s="1000"/>
      <c r="AH69" s="1000"/>
      <c r="AI69" s="1000"/>
      <c r="AJ69" s="1000"/>
      <c r="AK69" s="1000">
        <v>3939</v>
      </c>
      <c r="AL69" s="1000"/>
      <c r="AM69" s="1000"/>
      <c r="AN69" s="1000"/>
      <c r="AO69" s="1000"/>
      <c r="AP69" s="1000" t="s">
        <v>479</v>
      </c>
      <c r="AQ69" s="1000"/>
      <c r="AR69" s="1000"/>
      <c r="AS69" s="1000"/>
      <c r="AT69" s="1000"/>
      <c r="AU69" s="1000" t="s">
        <v>479</v>
      </c>
      <c r="AV69" s="1000"/>
      <c r="AW69" s="1000"/>
      <c r="AX69" s="1000"/>
      <c r="AY69" s="1000"/>
      <c r="AZ69" s="1001" t="s">
        <v>543</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28888</v>
      </c>
      <c r="R70" s="1000"/>
      <c r="S70" s="1000"/>
      <c r="T70" s="1000"/>
      <c r="U70" s="1000"/>
      <c r="V70" s="1000">
        <v>27514</v>
      </c>
      <c r="W70" s="1000"/>
      <c r="X70" s="1000"/>
      <c r="Y70" s="1000"/>
      <c r="Z70" s="1000"/>
      <c r="AA70" s="1000">
        <v>1374</v>
      </c>
      <c r="AB70" s="1000"/>
      <c r="AC70" s="1000"/>
      <c r="AD70" s="1000"/>
      <c r="AE70" s="1000"/>
      <c r="AF70" s="1000">
        <v>1374</v>
      </c>
      <c r="AG70" s="1000"/>
      <c r="AH70" s="1000"/>
      <c r="AI70" s="1000"/>
      <c r="AJ70" s="1000"/>
      <c r="AK70" s="1000">
        <v>22</v>
      </c>
      <c r="AL70" s="1000"/>
      <c r="AM70" s="1000"/>
      <c r="AN70" s="1000"/>
      <c r="AO70" s="1000"/>
      <c r="AP70" s="1000" t="s">
        <v>479</v>
      </c>
      <c r="AQ70" s="1000"/>
      <c r="AR70" s="1000"/>
      <c r="AS70" s="1000"/>
      <c r="AT70" s="1000"/>
      <c r="AU70" s="1000" t="s">
        <v>479</v>
      </c>
      <c r="AV70" s="1000"/>
      <c r="AW70" s="1000"/>
      <c r="AX70" s="1000"/>
      <c r="AY70" s="1000"/>
      <c r="AZ70" s="1001" t="s">
        <v>542</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366</v>
      </c>
      <c r="R71" s="1000"/>
      <c r="S71" s="1000"/>
      <c r="T71" s="1000"/>
      <c r="U71" s="1000"/>
      <c r="V71" s="1000">
        <v>149</v>
      </c>
      <c r="W71" s="1000"/>
      <c r="X71" s="1000"/>
      <c r="Y71" s="1000"/>
      <c r="Z71" s="1000"/>
      <c r="AA71" s="1000">
        <v>218</v>
      </c>
      <c r="AB71" s="1000"/>
      <c r="AC71" s="1000"/>
      <c r="AD71" s="1000"/>
      <c r="AE71" s="1000"/>
      <c r="AF71" s="1000">
        <v>218</v>
      </c>
      <c r="AG71" s="1000"/>
      <c r="AH71" s="1000"/>
      <c r="AI71" s="1000"/>
      <c r="AJ71" s="1000"/>
      <c r="AK71" s="1000" t="s">
        <v>479</v>
      </c>
      <c r="AL71" s="1000"/>
      <c r="AM71" s="1000"/>
      <c r="AN71" s="1000"/>
      <c r="AO71" s="1000"/>
      <c r="AP71" s="1000" t="s">
        <v>479</v>
      </c>
      <c r="AQ71" s="1000"/>
      <c r="AR71" s="1000"/>
      <c r="AS71" s="1000"/>
      <c r="AT71" s="1000"/>
      <c r="AU71" s="1000" t="s">
        <v>479</v>
      </c>
      <c r="AV71" s="1000"/>
      <c r="AW71" s="1000"/>
      <c r="AX71" s="1000"/>
      <c r="AY71" s="1000"/>
      <c r="AZ71" s="1001" t="s">
        <v>544</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437</v>
      </c>
      <c r="R72" s="1000"/>
      <c r="S72" s="1000"/>
      <c r="T72" s="1000"/>
      <c r="U72" s="1000"/>
      <c r="V72" s="1000">
        <v>412</v>
      </c>
      <c r="W72" s="1000"/>
      <c r="X72" s="1000"/>
      <c r="Y72" s="1000"/>
      <c r="Z72" s="1000"/>
      <c r="AA72" s="1000">
        <v>25</v>
      </c>
      <c r="AB72" s="1000"/>
      <c r="AC72" s="1000"/>
      <c r="AD72" s="1000"/>
      <c r="AE72" s="1000"/>
      <c r="AF72" s="1000">
        <v>25</v>
      </c>
      <c r="AG72" s="1000"/>
      <c r="AH72" s="1000"/>
      <c r="AI72" s="1000"/>
      <c r="AJ72" s="1000"/>
      <c r="AK72" s="1000">
        <v>90</v>
      </c>
      <c r="AL72" s="1000"/>
      <c r="AM72" s="1000"/>
      <c r="AN72" s="1000"/>
      <c r="AO72" s="1000"/>
      <c r="AP72" s="1010" t="s">
        <v>479</v>
      </c>
      <c r="AQ72" s="1008"/>
      <c r="AR72" s="1008"/>
      <c r="AS72" s="1008"/>
      <c r="AT72" s="1009"/>
      <c r="AU72" s="1010" t="s">
        <v>479</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62992</v>
      </c>
      <c r="R73" s="1000"/>
      <c r="S73" s="1000"/>
      <c r="T73" s="1000"/>
      <c r="U73" s="1000"/>
      <c r="V73" s="1000">
        <v>59463</v>
      </c>
      <c r="W73" s="1000"/>
      <c r="X73" s="1000"/>
      <c r="Y73" s="1000"/>
      <c r="Z73" s="1000"/>
      <c r="AA73" s="1000">
        <v>3529</v>
      </c>
      <c r="AB73" s="1000"/>
      <c r="AC73" s="1000"/>
      <c r="AD73" s="1000"/>
      <c r="AE73" s="1000"/>
      <c r="AF73" s="1000">
        <v>3529</v>
      </c>
      <c r="AG73" s="1000"/>
      <c r="AH73" s="1000"/>
      <c r="AI73" s="1000"/>
      <c r="AJ73" s="1000"/>
      <c r="AK73" s="1000" t="s">
        <v>479</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6863</v>
      </c>
      <c r="R74" s="1000"/>
      <c r="S74" s="1000"/>
      <c r="T74" s="1000"/>
      <c r="U74" s="1000"/>
      <c r="V74" s="1000">
        <v>6434</v>
      </c>
      <c r="W74" s="1000"/>
      <c r="X74" s="1000"/>
      <c r="Y74" s="1000"/>
      <c r="Z74" s="1000"/>
      <c r="AA74" s="1000">
        <v>429</v>
      </c>
      <c r="AB74" s="1000"/>
      <c r="AC74" s="1000"/>
      <c r="AD74" s="1000"/>
      <c r="AE74" s="1000"/>
      <c r="AF74" s="1000">
        <v>429</v>
      </c>
      <c r="AG74" s="1000"/>
      <c r="AH74" s="1000"/>
      <c r="AI74" s="1000"/>
      <c r="AJ74" s="1000"/>
      <c r="AK74" s="1000">
        <v>400</v>
      </c>
      <c r="AL74" s="1000"/>
      <c r="AM74" s="1000"/>
      <c r="AN74" s="1000"/>
      <c r="AO74" s="1000"/>
      <c r="AP74" s="1000">
        <v>350</v>
      </c>
      <c r="AQ74" s="1000"/>
      <c r="AR74" s="1000"/>
      <c r="AS74" s="1000"/>
      <c r="AT74" s="1000"/>
      <c r="AU74" s="1000">
        <v>129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3402652</v>
      </c>
      <c r="AB110" s="916"/>
      <c r="AC110" s="916"/>
      <c r="AD110" s="916"/>
      <c r="AE110" s="917"/>
      <c r="AF110" s="918">
        <v>2885821</v>
      </c>
      <c r="AG110" s="916"/>
      <c r="AH110" s="916"/>
      <c r="AI110" s="916"/>
      <c r="AJ110" s="917"/>
      <c r="AK110" s="918">
        <v>2865611</v>
      </c>
      <c r="AL110" s="916"/>
      <c r="AM110" s="916"/>
      <c r="AN110" s="916"/>
      <c r="AO110" s="917"/>
      <c r="AP110" s="919">
        <v>10.9</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33922123</v>
      </c>
      <c r="BR110" s="863"/>
      <c r="BS110" s="863"/>
      <c r="BT110" s="863"/>
      <c r="BU110" s="863"/>
      <c r="BV110" s="863">
        <v>34050401</v>
      </c>
      <c r="BW110" s="863"/>
      <c r="BX110" s="863"/>
      <c r="BY110" s="863"/>
      <c r="BZ110" s="863"/>
      <c r="CA110" s="863">
        <v>33582013</v>
      </c>
      <c r="CB110" s="863"/>
      <c r="CC110" s="863"/>
      <c r="CD110" s="863"/>
      <c r="CE110" s="863"/>
      <c r="CF110" s="887">
        <v>128.30000000000001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1448193</v>
      </c>
      <c r="BR111" s="835"/>
      <c r="BS111" s="835"/>
      <c r="BT111" s="835"/>
      <c r="BU111" s="835"/>
      <c r="BV111" s="835">
        <v>1440835</v>
      </c>
      <c r="BW111" s="835"/>
      <c r="BX111" s="835"/>
      <c r="BY111" s="835"/>
      <c r="BZ111" s="835"/>
      <c r="CA111" s="835">
        <v>1743884</v>
      </c>
      <c r="CB111" s="835"/>
      <c r="CC111" s="835"/>
      <c r="CD111" s="835"/>
      <c r="CE111" s="835"/>
      <c r="CF111" s="896">
        <v>6.7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15391306</v>
      </c>
      <c r="BR112" s="835"/>
      <c r="BS112" s="835"/>
      <c r="BT112" s="835"/>
      <c r="BU112" s="835"/>
      <c r="BV112" s="835">
        <v>13690608</v>
      </c>
      <c r="BW112" s="835"/>
      <c r="BX112" s="835"/>
      <c r="BY112" s="835"/>
      <c r="BZ112" s="835"/>
      <c r="CA112" s="835">
        <v>11104372</v>
      </c>
      <c r="CB112" s="835"/>
      <c r="CC112" s="835"/>
      <c r="CD112" s="835"/>
      <c r="CE112" s="835"/>
      <c r="CF112" s="896">
        <v>42.4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143621</v>
      </c>
      <c r="DH112" s="835"/>
      <c r="DI112" s="835"/>
      <c r="DJ112" s="835"/>
      <c r="DK112" s="835"/>
      <c r="DL112" s="835">
        <v>136263</v>
      </c>
      <c r="DM112" s="835"/>
      <c r="DN112" s="835"/>
      <c r="DO112" s="835"/>
      <c r="DP112" s="835"/>
      <c r="DQ112" s="835">
        <v>120835</v>
      </c>
      <c r="DR112" s="835"/>
      <c r="DS112" s="835"/>
      <c r="DT112" s="835"/>
      <c r="DU112" s="835"/>
      <c r="DV112" s="812">
        <v>0.5</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1456776</v>
      </c>
      <c r="AB113" s="944"/>
      <c r="AC113" s="944"/>
      <c r="AD113" s="944"/>
      <c r="AE113" s="945"/>
      <c r="AF113" s="946">
        <v>1404697</v>
      </c>
      <c r="AG113" s="944"/>
      <c r="AH113" s="944"/>
      <c r="AI113" s="944"/>
      <c r="AJ113" s="945"/>
      <c r="AK113" s="946">
        <v>1207341</v>
      </c>
      <c r="AL113" s="944"/>
      <c r="AM113" s="944"/>
      <c r="AN113" s="944"/>
      <c r="AO113" s="945"/>
      <c r="AP113" s="947">
        <v>4.5999999999999996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v>128736</v>
      </c>
      <c r="CB113" s="835"/>
      <c r="CC113" s="835"/>
      <c r="CD113" s="835"/>
      <c r="CE113" s="835"/>
      <c r="CF113" s="896">
        <v>0.5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12483078</v>
      </c>
      <c r="BR114" s="835"/>
      <c r="BS114" s="835"/>
      <c r="BT114" s="835"/>
      <c r="BU114" s="835"/>
      <c r="BV114" s="835">
        <v>12143327</v>
      </c>
      <c r="BW114" s="835"/>
      <c r="BX114" s="835"/>
      <c r="BY114" s="835"/>
      <c r="BZ114" s="835"/>
      <c r="CA114" s="835">
        <v>11976103</v>
      </c>
      <c r="CB114" s="835"/>
      <c r="CC114" s="835"/>
      <c r="CD114" s="835"/>
      <c r="CE114" s="835"/>
      <c r="CF114" s="896">
        <v>45.7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2034</v>
      </c>
      <c r="BR115" s="835"/>
      <c r="BS115" s="835"/>
      <c r="BT115" s="835"/>
      <c r="BU115" s="835"/>
      <c r="BV115" s="835">
        <v>411</v>
      </c>
      <c r="BW115" s="835"/>
      <c r="BX115" s="835"/>
      <c r="BY115" s="835"/>
      <c r="BZ115" s="835"/>
      <c r="CA115" s="835">
        <v>753</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1304572</v>
      </c>
      <c r="DH115" s="798"/>
      <c r="DI115" s="798"/>
      <c r="DJ115" s="798"/>
      <c r="DK115" s="799"/>
      <c r="DL115" s="800">
        <v>1304572</v>
      </c>
      <c r="DM115" s="798"/>
      <c r="DN115" s="798"/>
      <c r="DO115" s="798"/>
      <c r="DP115" s="799"/>
      <c r="DQ115" s="800">
        <v>1304572</v>
      </c>
      <c r="DR115" s="798"/>
      <c r="DS115" s="798"/>
      <c r="DT115" s="798"/>
      <c r="DU115" s="799"/>
      <c r="DV115" s="845">
        <v>5</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4859428</v>
      </c>
      <c r="AB117" s="930"/>
      <c r="AC117" s="930"/>
      <c r="AD117" s="930"/>
      <c r="AE117" s="931"/>
      <c r="AF117" s="932">
        <v>4290518</v>
      </c>
      <c r="AG117" s="930"/>
      <c r="AH117" s="930"/>
      <c r="AI117" s="930"/>
      <c r="AJ117" s="931"/>
      <c r="AK117" s="932">
        <v>4072952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v>318477</v>
      </c>
      <c r="DR117" s="798"/>
      <c r="DS117" s="798"/>
      <c r="DT117" s="798"/>
      <c r="DU117" s="799"/>
      <c r="DV117" s="845">
        <v>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63246734</v>
      </c>
      <c r="BR119" s="866"/>
      <c r="BS119" s="866"/>
      <c r="BT119" s="866"/>
      <c r="BU119" s="866"/>
      <c r="BV119" s="866">
        <v>61325582</v>
      </c>
      <c r="BW119" s="866"/>
      <c r="BX119" s="866"/>
      <c r="BY119" s="866"/>
      <c r="BZ119" s="866"/>
      <c r="CA119" s="866">
        <v>58535861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12768561</v>
      </c>
      <c r="BR120" s="863"/>
      <c r="BS120" s="863"/>
      <c r="BT120" s="863"/>
      <c r="BU120" s="863"/>
      <c r="BV120" s="863">
        <v>14867368</v>
      </c>
      <c r="BW120" s="863"/>
      <c r="BX120" s="863"/>
      <c r="BY120" s="863"/>
      <c r="BZ120" s="863"/>
      <c r="CA120" s="863">
        <v>17349342</v>
      </c>
      <c r="CB120" s="863"/>
      <c r="CC120" s="863"/>
      <c r="CD120" s="863"/>
      <c r="CE120" s="863"/>
      <c r="CF120" s="887">
        <v>66.3</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10560748</v>
      </c>
      <c r="DH120" s="863"/>
      <c r="DI120" s="863"/>
      <c r="DJ120" s="863"/>
      <c r="DK120" s="863"/>
      <c r="DL120" s="863">
        <v>13607001</v>
      </c>
      <c r="DM120" s="863"/>
      <c r="DN120" s="863"/>
      <c r="DO120" s="863"/>
      <c r="DP120" s="863"/>
      <c r="DQ120" s="863">
        <v>10968313</v>
      </c>
      <c r="DR120" s="863"/>
      <c r="DS120" s="863"/>
      <c r="DT120" s="863"/>
      <c r="DU120" s="863"/>
      <c r="DV120" s="864">
        <v>41.9</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4014885</v>
      </c>
      <c r="BR121" s="835"/>
      <c r="BS121" s="835"/>
      <c r="BT121" s="835"/>
      <c r="BU121" s="835"/>
      <c r="BV121" s="835">
        <v>3786698</v>
      </c>
      <c r="BW121" s="835"/>
      <c r="BX121" s="835"/>
      <c r="BY121" s="835"/>
      <c r="BZ121" s="835"/>
      <c r="CA121" s="835">
        <v>4460716</v>
      </c>
      <c r="CB121" s="835"/>
      <c r="CC121" s="835"/>
      <c r="CD121" s="835"/>
      <c r="CE121" s="835"/>
      <c r="CF121" s="896">
        <v>17</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78188</v>
      </c>
      <c r="DH121" s="835"/>
      <c r="DI121" s="835"/>
      <c r="DJ121" s="835"/>
      <c r="DK121" s="835"/>
      <c r="DL121" s="835">
        <v>83607</v>
      </c>
      <c r="DM121" s="835"/>
      <c r="DN121" s="835"/>
      <c r="DO121" s="835"/>
      <c r="DP121" s="835"/>
      <c r="DQ121" s="835">
        <v>136059</v>
      </c>
      <c r="DR121" s="835"/>
      <c r="DS121" s="835"/>
      <c r="DT121" s="835"/>
      <c r="DU121" s="835"/>
      <c r="DV121" s="812">
        <v>0.5</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49199104</v>
      </c>
      <c r="BR122" s="866"/>
      <c r="BS122" s="866"/>
      <c r="BT122" s="866"/>
      <c r="BU122" s="866"/>
      <c r="BV122" s="866">
        <v>50358401</v>
      </c>
      <c r="BW122" s="866"/>
      <c r="BX122" s="866"/>
      <c r="BY122" s="866"/>
      <c r="BZ122" s="866"/>
      <c r="CA122" s="866">
        <v>49865795</v>
      </c>
      <c r="CB122" s="866"/>
      <c r="CC122" s="866"/>
      <c r="CD122" s="866"/>
      <c r="CE122" s="866"/>
      <c r="CF122" s="867">
        <v>190.5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65982550</v>
      </c>
      <c r="BR123" s="854"/>
      <c r="BS123" s="854"/>
      <c r="BT123" s="854"/>
      <c r="BU123" s="854"/>
      <c r="BV123" s="854">
        <v>69012467</v>
      </c>
      <c r="BW123" s="854"/>
      <c r="BX123" s="854"/>
      <c r="BY123" s="854"/>
      <c r="BZ123" s="854"/>
      <c r="CA123" s="854">
        <v>71675853</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4752370</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313031</v>
      </c>
      <c r="AB128" s="819"/>
      <c r="AC128" s="819"/>
      <c r="AD128" s="819"/>
      <c r="AE128" s="820"/>
      <c r="AF128" s="821">
        <v>299988</v>
      </c>
      <c r="AG128" s="819"/>
      <c r="AH128" s="819"/>
      <c r="AI128" s="819"/>
      <c r="AJ128" s="820"/>
      <c r="AK128" s="821">
        <v>279844</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11.8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2034</v>
      </c>
      <c r="DH128" s="809"/>
      <c r="DI128" s="809"/>
      <c r="DJ128" s="809"/>
      <c r="DK128" s="809"/>
      <c r="DL128" s="809">
        <v>411</v>
      </c>
      <c r="DM128" s="809"/>
      <c r="DN128" s="809"/>
      <c r="DO128" s="809"/>
      <c r="DP128" s="809"/>
      <c r="DQ128" s="809">
        <v>753</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30063873</v>
      </c>
      <c r="AB129" s="798"/>
      <c r="AC129" s="798"/>
      <c r="AD129" s="798"/>
      <c r="AE129" s="799"/>
      <c r="AF129" s="800">
        <v>30284555</v>
      </c>
      <c r="AG129" s="798"/>
      <c r="AH129" s="798"/>
      <c r="AI129" s="798"/>
      <c r="AJ129" s="799"/>
      <c r="AK129" s="800">
        <v>30103692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3990180</v>
      </c>
      <c r="AB130" s="798"/>
      <c r="AC130" s="798"/>
      <c r="AD130" s="798"/>
      <c r="AE130" s="799"/>
      <c r="AF130" s="800">
        <v>3757937</v>
      </c>
      <c r="AG130" s="798"/>
      <c r="AH130" s="798"/>
      <c r="AI130" s="798"/>
      <c r="AJ130" s="799"/>
      <c r="AK130" s="800">
        <v>3922107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26073693</v>
      </c>
      <c r="AB131" s="781"/>
      <c r="AC131" s="781"/>
      <c r="AD131" s="781"/>
      <c r="AE131" s="782"/>
      <c r="AF131" s="783">
        <v>26526618</v>
      </c>
      <c r="AG131" s="781"/>
      <c r="AH131" s="781"/>
      <c r="AI131" s="781"/>
      <c r="AJ131" s="782"/>
      <c r="AK131" s="783">
        <v>26181585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2.1332497859999999</v>
      </c>
      <c r="AB132" s="761"/>
      <c r="AC132" s="761"/>
      <c r="AD132" s="761"/>
      <c r="AE132" s="762"/>
      <c r="AF132" s="763">
        <v>0.87682870099999999</v>
      </c>
      <c r="AG132" s="761"/>
      <c r="AH132" s="761"/>
      <c r="AI132" s="761"/>
      <c r="AJ132" s="762"/>
      <c r="AK132" s="763">
        <v>-0.492708902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3.8</v>
      </c>
      <c r="AB133" s="740"/>
      <c r="AC133" s="740"/>
      <c r="AD133" s="740"/>
      <c r="AE133" s="741"/>
      <c r="AF133" s="739">
        <v>2.5</v>
      </c>
      <c r="AG133" s="740"/>
      <c r="AH133" s="740"/>
      <c r="AI133" s="740"/>
      <c r="AJ133" s="741"/>
      <c r="AK133" s="739">
        <v>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8175108</v>
      </c>
      <c r="L9" s="266">
        <v>56499</v>
      </c>
      <c r="M9" s="267">
        <v>62065</v>
      </c>
      <c r="N9" s="268">
        <v>-9</v>
      </c>
    </row>
    <row r="10" spans="1:16">
      <c r="A10" s="250"/>
      <c r="B10" s="246"/>
      <c r="C10" s="246"/>
      <c r="D10" s="246"/>
      <c r="E10" s="246"/>
      <c r="F10" s="246"/>
      <c r="G10" s="1166" t="s">
        <v>475</v>
      </c>
      <c r="H10" s="1167"/>
      <c r="I10" s="1167"/>
      <c r="J10" s="1168"/>
      <c r="K10" s="269">
        <v>501528</v>
      </c>
      <c r="L10" s="270">
        <v>3466</v>
      </c>
      <c r="M10" s="271">
        <v>5121</v>
      </c>
      <c r="N10" s="272">
        <v>-32.299999999999997</v>
      </c>
    </row>
    <row r="11" spans="1:16" ht="13.5" customHeight="1">
      <c r="A11" s="250"/>
      <c r="B11" s="246"/>
      <c r="C11" s="246"/>
      <c r="D11" s="246"/>
      <c r="E11" s="246"/>
      <c r="F11" s="246"/>
      <c r="G11" s="1166" t="s">
        <v>476</v>
      </c>
      <c r="H11" s="1167"/>
      <c r="I11" s="1167"/>
      <c r="J11" s="1168"/>
      <c r="K11" s="269">
        <v>126354</v>
      </c>
      <c r="L11" s="270">
        <v>873</v>
      </c>
      <c r="M11" s="271">
        <v>6030</v>
      </c>
      <c r="N11" s="272">
        <v>-85.5</v>
      </c>
    </row>
    <row r="12" spans="1:16" ht="13.5" customHeight="1">
      <c r="A12" s="250"/>
      <c r="B12" s="246"/>
      <c r="C12" s="246"/>
      <c r="D12" s="246"/>
      <c r="E12" s="246"/>
      <c r="F12" s="246"/>
      <c r="G12" s="1166" t="s">
        <v>477</v>
      </c>
      <c r="H12" s="1167"/>
      <c r="I12" s="1167"/>
      <c r="J12" s="1168"/>
      <c r="K12" s="269">
        <v>171789</v>
      </c>
      <c r="L12" s="270">
        <v>1187</v>
      </c>
      <c r="M12" s="271">
        <v>823</v>
      </c>
      <c r="N12" s="272">
        <v>44.2</v>
      </c>
    </row>
    <row r="13" spans="1:16" ht="13.5" customHeight="1">
      <c r="A13" s="250"/>
      <c r="B13" s="246"/>
      <c r="C13" s="246"/>
      <c r="D13" s="246"/>
      <c r="E13" s="246"/>
      <c r="F13" s="246"/>
      <c r="G13" s="1166" t="s">
        <v>478</v>
      </c>
      <c r="H13" s="1167"/>
      <c r="I13" s="1167"/>
      <c r="J13" s="1168"/>
      <c r="K13" s="269" t="s">
        <v>479</v>
      </c>
      <c r="L13" s="270" t="s">
        <v>479</v>
      </c>
      <c r="M13" s="271" t="s">
        <v>479</v>
      </c>
      <c r="N13" s="272" t="s">
        <v>479</v>
      </c>
    </row>
    <row r="14" spans="1:16" ht="13.5" customHeight="1">
      <c r="A14" s="250"/>
      <c r="B14" s="246"/>
      <c r="C14" s="246"/>
      <c r="D14" s="246"/>
      <c r="E14" s="246"/>
      <c r="F14" s="246"/>
      <c r="G14" s="1166" t="s">
        <v>480</v>
      </c>
      <c r="H14" s="1167"/>
      <c r="I14" s="1167"/>
      <c r="J14" s="1168"/>
      <c r="K14" s="269" t="s">
        <v>479</v>
      </c>
      <c r="L14" s="270" t="s">
        <v>479</v>
      </c>
      <c r="M14" s="271">
        <v>2403</v>
      </c>
      <c r="N14" s="272" t="s">
        <v>479</v>
      </c>
    </row>
    <row r="15" spans="1:16" ht="13.5" customHeight="1">
      <c r="A15" s="250"/>
      <c r="B15" s="246"/>
      <c r="C15" s="246"/>
      <c r="D15" s="246"/>
      <c r="E15" s="246"/>
      <c r="F15" s="246"/>
      <c r="G15" s="1166" t="s">
        <v>481</v>
      </c>
      <c r="H15" s="1167"/>
      <c r="I15" s="1167"/>
      <c r="J15" s="1168"/>
      <c r="K15" s="269">
        <v>129867</v>
      </c>
      <c r="L15" s="270">
        <v>898</v>
      </c>
      <c r="M15" s="271">
        <v>1960</v>
      </c>
      <c r="N15" s="272">
        <v>-54.2</v>
      </c>
    </row>
    <row r="16" spans="1:16">
      <c r="A16" s="250"/>
      <c r="B16" s="246"/>
      <c r="C16" s="246"/>
      <c r="D16" s="246"/>
      <c r="E16" s="246"/>
      <c r="F16" s="246"/>
      <c r="G16" s="1169" t="s">
        <v>482</v>
      </c>
      <c r="H16" s="1170"/>
      <c r="I16" s="1170"/>
      <c r="J16" s="1171"/>
      <c r="K16" s="270">
        <v>-792336</v>
      </c>
      <c r="L16" s="270">
        <v>-5476</v>
      </c>
      <c r="M16" s="271">
        <v>-6101</v>
      </c>
      <c r="N16" s="272">
        <v>-10.199999999999999</v>
      </c>
    </row>
    <row r="17" spans="1:16">
      <c r="A17" s="250"/>
      <c r="B17" s="246"/>
      <c r="C17" s="246"/>
      <c r="D17" s="246"/>
      <c r="E17" s="246"/>
      <c r="F17" s="246"/>
      <c r="G17" s="1169" t="s">
        <v>170</v>
      </c>
      <c r="H17" s="1170"/>
      <c r="I17" s="1170"/>
      <c r="J17" s="1171"/>
      <c r="K17" s="270">
        <v>8312310</v>
      </c>
      <c r="L17" s="270">
        <v>57447</v>
      </c>
      <c r="M17" s="271">
        <v>72301</v>
      </c>
      <c r="N17" s="272">
        <v>-20.5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6.69</v>
      </c>
      <c r="L21" s="283">
        <v>7.06</v>
      </c>
      <c r="M21" s="284">
        <v>-0.37</v>
      </c>
      <c r="N21" s="251"/>
      <c r="O21" s="285"/>
      <c r="P21" s="281"/>
    </row>
    <row r="22" spans="1:16" s="286" customFormat="1">
      <c r="A22" s="281"/>
      <c r="B22" s="251"/>
      <c r="C22" s="251"/>
      <c r="D22" s="251"/>
      <c r="E22" s="251"/>
      <c r="F22" s="251"/>
      <c r="G22" s="1163" t="s">
        <v>488</v>
      </c>
      <c r="H22" s="1164"/>
      <c r="I22" s="1164"/>
      <c r="J22" s="1165"/>
      <c r="K22" s="287">
        <v>99.6</v>
      </c>
      <c r="L22" s="288">
        <v>98.2</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2865611</v>
      </c>
      <c r="L32" s="296">
        <v>19804</v>
      </c>
      <c r="M32" s="297">
        <v>44939</v>
      </c>
      <c r="N32" s="298">
        <v>-55.9</v>
      </c>
    </row>
    <row r="33" spans="1:16" ht="13.5" customHeight="1">
      <c r="A33" s="250"/>
      <c r="B33" s="246"/>
      <c r="C33" s="246"/>
      <c r="D33" s="246"/>
      <c r="E33" s="246"/>
      <c r="F33" s="246"/>
      <c r="G33" s="1154" t="s">
        <v>493</v>
      </c>
      <c r="H33" s="1155"/>
      <c r="I33" s="1155"/>
      <c r="J33" s="1156"/>
      <c r="K33" s="296" t="s">
        <v>479</v>
      </c>
      <c r="L33" s="296" t="s">
        <v>479</v>
      </c>
      <c r="M33" s="297">
        <v>8</v>
      </c>
      <c r="N33" s="298" t="s">
        <v>479</v>
      </c>
    </row>
    <row r="34" spans="1:16" ht="27" customHeight="1">
      <c r="A34" s="250"/>
      <c r="B34" s="246"/>
      <c r="C34" s="246"/>
      <c r="D34" s="246"/>
      <c r="E34" s="246"/>
      <c r="F34" s="246"/>
      <c r="G34" s="1154" t="s">
        <v>494</v>
      </c>
      <c r="H34" s="1155"/>
      <c r="I34" s="1155"/>
      <c r="J34" s="1156"/>
      <c r="K34" s="296" t="s">
        <v>479</v>
      </c>
      <c r="L34" s="296" t="s">
        <v>479</v>
      </c>
      <c r="M34" s="297">
        <v>27</v>
      </c>
      <c r="N34" s="298" t="s">
        <v>479</v>
      </c>
    </row>
    <row r="35" spans="1:16" ht="27" customHeight="1">
      <c r="A35" s="250"/>
      <c r="B35" s="246"/>
      <c r="C35" s="246"/>
      <c r="D35" s="246"/>
      <c r="E35" s="246"/>
      <c r="F35" s="246"/>
      <c r="G35" s="1154" t="s">
        <v>495</v>
      </c>
      <c r="H35" s="1155"/>
      <c r="I35" s="1155"/>
      <c r="J35" s="1156"/>
      <c r="K35" s="296">
        <v>1207341</v>
      </c>
      <c r="L35" s="296">
        <v>8344</v>
      </c>
      <c r="M35" s="297">
        <v>13271</v>
      </c>
      <c r="N35" s="298">
        <v>-37.1</v>
      </c>
    </row>
    <row r="36" spans="1:16" ht="27" customHeight="1">
      <c r="A36" s="250"/>
      <c r="B36" s="246"/>
      <c r="C36" s="246"/>
      <c r="D36" s="246"/>
      <c r="E36" s="246"/>
      <c r="F36" s="246"/>
      <c r="G36" s="1154" t="s">
        <v>496</v>
      </c>
      <c r="H36" s="1155"/>
      <c r="I36" s="1155"/>
      <c r="J36" s="1156"/>
      <c r="K36" s="296" t="s">
        <v>479</v>
      </c>
      <c r="L36" s="296" t="s">
        <v>479</v>
      </c>
      <c r="M36" s="297">
        <v>1417</v>
      </c>
      <c r="N36" s="298" t="s">
        <v>479</v>
      </c>
    </row>
    <row r="37" spans="1:16" ht="13.5" customHeight="1">
      <c r="A37" s="250"/>
      <c r="B37" s="246"/>
      <c r="C37" s="246"/>
      <c r="D37" s="246"/>
      <c r="E37" s="246"/>
      <c r="F37" s="246"/>
      <c r="G37" s="1154" t="s">
        <v>497</v>
      </c>
      <c r="H37" s="1155"/>
      <c r="I37" s="1155"/>
      <c r="J37" s="1156"/>
      <c r="K37" s="296" t="s">
        <v>479</v>
      </c>
      <c r="L37" s="296" t="s">
        <v>479</v>
      </c>
      <c r="M37" s="297">
        <v>1166</v>
      </c>
      <c r="N37" s="298" t="s">
        <v>479</v>
      </c>
    </row>
    <row r="38" spans="1:16" ht="27" customHeight="1">
      <c r="A38" s="250"/>
      <c r="B38" s="246"/>
      <c r="C38" s="246"/>
      <c r="D38" s="246"/>
      <c r="E38" s="246"/>
      <c r="F38" s="246"/>
      <c r="G38" s="1157" t="s">
        <v>498</v>
      </c>
      <c r="H38" s="1158"/>
      <c r="I38" s="1158"/>
      <c r="J38" s="1159"/>
      <c r="K38" s="299" t="s">
        <v>479</v>
      </c>
      <c r="L38" s="299" t="s">
        <v>479</v>
      </c>
      <c r="M38" s="300">
        <v>3</v>
      </c>
      <c r="N38" s="301" t="s">
        <v>479</v>
      </c>
      <c r="O38" s="295"/>
    </row>
    <row r="39" spans="1:16">
      <c r="A39" s="250"/>
      <c r="B39" s="246"/>
      <c r="C39" s="246"/>
      <c r="D39" s="246"/>
      <c r="E39" s="246"/>
      <c r="F39" s="246"/>
      <c r="G39" s="1157" t="s">
        <v>499</v>
      </c>
      <c r="H39" s="1158"/>
      <c r="I39" s="1158"/>
      <c r="J39" s="1159"/>
      <c r="K39" s="302">
        <v>-279844</v>
      </c>
      <c r="L39" s="302">
        <v>-1934</v>
      </c>
      <c r="M39" s="303">
        <v>-4631</v>
      </c>
      <c r="N39" s="304">
        <v>-58.2</v>
      </c>
      <c r="O39" s="295"/>
    </row>
    <row r="40" spans="1:16" ht="27" customHeight="1">
      <c r="A40" s="250"/>
      <c r="B40" s="246"/>
      <c r="C40" s="246"/>
      <c r="D40" s="246"/>
      <c r="E40" s="246"/>
      <c r="F40" s="246"/>
      <c r="G40" s="1154" t="s">
        <v>500</v>
      </c>
      <c r="H40" s="1155"/>
      <c r="I40" s="1155"/>
      <c r="J40" s="1156"/>
      <c r="K40" s="302">
        <v>-3922107</v>
      </c>
      <c r="L40" s="302">
        <v>-27106</v>
      </c>
      <c r="M40" s="303">
        <v>-38859</v>
      </c>
      <c r="N40" s="304">
        <v>-30.2</v>
      </c>
      <c r="O40" s="295"/>
    </row>
    <row r="41" spans="1:16">
      <c r="A41" s="250"/>
      <c r="B41" s="246"/>
      <c r="C41" s="246"/>
      <c r="D41" s="246"/>
      <c r="E41" s="246"/>
      <c r="F41" s="246"/>
      <c r="G41" s="1160" t="s">
        <v>281</v>
      </c>
      <c r="H41" s="1161"/>
      <c r="I41" s="1161"/>
      <c r="J41" s="1162"/>
      <c r="K41" s="296">
        <v>-128999</v>
      </c>
      <c r="L41" s="302">
        <v>-892</v>
      </c>
      <c r="M41" s="303">
        <v>17340</v>
      </c>
      <c r="N41" s="304">
        <v>-105.1</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4927451</v>
      </c>
      <c r="J51" s="322">
        <v>33706</v>
      </c>
      <c r="K51" s="323">
        <v>-6.1</v>
      </c>
      <c r="L51" s="324">
        <v>43493</v>
      </c>
      <c r="M51" s="325">
        <v>5</v>
      </c>
      <c r="N51" s="326">
        <v>-11.1</v>
      </c>
    </row>
    <row r="52" spans="1:14">
      <c r="A52" s="250"/>
      <c r="B52" s="246"/>
      <c r="C52" s="246"/>
      <c r="D52" s="246"/>
      <c r="E52" s="246"/>
      <c r="F52" s="246"/>
      <c r="G52" s="327"/>
      <c r="H52" s="328" t="s">
        <v>511</v>
      </c>
      <c r="I52" s="329">
        <v>2673211</v>
      </c>
      <c r="J52" s="330">
        <v>18286</v>
      </c>
      <c r="K52" s="331">
        <v>-27.5</v>
      </c>
      <c r="L52" s="332">
        <v>23254</v>
      </c>
      <c r="M52" s="333">
        <v>4</v>
      </c>
      <c r="N52" s="334">
        <v>-31.5</v>
      </c>
    </row>
    <row r="53" spans="1:14">
      <c r="A53" s="250"/>
      <c r="B53" s="246"/>
      <c r="C53" s="246"/>
      <c r="D53" s="246"/>
      <c r="E53" s="246"/>
      <c r="F53" s="246"/>
      <c r="G53" s="312" t="s">
        <v>512</v>
      </c>
      <c r="H53" s="313"/>
      <c r="I53" s="321">
        <v>5185303</v>
      </c>
      <c r="J53" s="322">
        <v>35516</v>
      </c>
      <c r="K53" s="323">
        <v>5.4</v>
      </c>
      <c r="L53" s="324">
        <v>50840</v>
      </c>
      <c r="M53" s="325">
        <v>16.899999999999999</v>
      </c>
      <c r="N53" s="326">
        <v>-11.5</v>
      </c>
    </row>
    <row r="54" spans="1:14">
      <c r="A54" s="250"/>
      <c r="B54" s="246"/>
      <c r="C54" s="246"/>
      <c r="D54" s="246"/>
      <c r="E54" s="246"/>
      <c r="F54" s="246"/>
      <c r="G54" s="327"/>
      <c r="H54" s="328" t="s">
        <v>511</v>
      </c>
      <c r="I54" s="329">
        <v>3929811</v>
      </c>
      <c r="J54" s="330">
        <v>26917</v>
      </c>
      <c r="K54" s="331">
        <v>47.2</v>
      </c>
      <c r="L54" s="332">
        <v>25367</v>
      </c>
      <c r="M54" s="333">
        <v>9.1</v>
      </c>
      <c r="N54" s="334">
        <v>38.1</v>
      </c>
    </row>
    <row r="55" spans="1:14">
      <c r="A55" s="250"/>
      <c r="B55" s="246"/>
      <c r="C55" s="246"/>
      <c r="D55" s="246"/>
      <c r="E55" s="246"/>
      <c r="F55" s="246"/>
      <c r="G55" s="312" t="s">
        <v>513</v>
      </c>
      <c r="H55" s="313"/>
      <c r="I55" s="321">
        <v>5963600</v>
      </c>
      <c r="J55" s="322">
        <v>40932</v>
      </c>
      <c r="K55" s="323">
        <v>15.2</v>
      </c>
      <c r="L55" s="324">
        <v>53605</v>
      </c>
      <c r="M55" s="325">
        <v>5.4</v>
      </c>
      <c r="N55" s="326">
        <v>9.8000000000000007</v>
      </c>
    </row>
    <row r="56" spans="1:14">
      <c r="A56" s="250"/>
      <c r="B56" s="246"/>
      <c r="C56" s="246"/>
      <c r="D56" s="246"/>
      <c r="E56" s="246"/>
      <c r="F56" s="246"/>
      <c r="G56" s="327"/>
      <c r="H56" s="328" t="s">
        <v>511</v>
      </c>
      <c r="I56" s="329">
        <v>3220990</v>
      </c>
      <c r="J56" s="330">
        <v>22108</v>
      </c>
      <c r="K56" s="331">
        <v>-17.899999999999999</v>
      </c>
      <c r="L56" s="332">
        <v>28343</v>
      </c>
      <c r="M56" s="333">
        <v>11.7</v>
      </c>
      <c r="N56" s="334">
        <v>-29.6</v>
      </c>
    </row>
    <row r="57" spans="1:14">
      <c r="A57" s="250"/>
      <c r="B57" s="246"/>
      <c r="C57" s="246"/>
      <c r="D57" s="246"/>
      <c r="E57" s="246"/>
      <c r="F57" s="246"/>
      <c r="G57" s="312" t="s">
        <v>514</v>
      </c>
      <c r="H57" s="313"/>
      <c r="I57" s="321">
        <v>5305822</v>
      </c>
      <c r="J57" s="322">
        <v>36579</v>
      </c>
      <c r="K57" s="323">
        <v>-10.6</v>
      </c>
      <c r="L57" s="324">
        <v>58051</v>
      </c>
      <c r="M57" s="325">
        <v>8.3000000000000007</v>
      </c>
      <c r="N57" s="326">
        <v>-18.899999999999999</v>
      </c>
    </row>
    <row r="58" spans="1:14">
      <c r="A58" s="250"/>
      <c r="B58" s="246"/>
      <c r="C58" s="246"/>
      <c r="D58" s="246"/>
      <c r="E58" s="246"/>
      <c r="F58" s="246"/>
      <c r="G58" s="327"/>
      <c r="H58" s="328" t="s">
        <v>511</v>
      </c>
      <c r="I58" s="329">
        <v>3325578</v>
      </c>
      <c r="J58" s="330">
        <v>22927</v>
      </c>
      <c r="K58" s="331">
        <v>3.7</v>
      </c>
      <c r="L58" s="332">
        <v>32143</v>
      </c>
      <c r="M58" s="333">
        <v>13.4</v>
      </c>
      <c r="N58" s="334">
        <v>-9.6999999999999993</v>
      </c>
    </row>
    <row r="59" spans="1:14">
      <c r="A59" s="250"/>
      <c r="B59" s="246"/>
      <c r="C59" s="246"/>
      <c r="D59" s="246"/>
      <c r="E59" s="246"/>
      <c r="F59" s="246"/>
      <c r="G59" s="312" t="s">
        <v>515</v>
      </c>
      <c r="H59" s="313"/>
      <c r="I59" s="321">
        <v>5282047</v>
      </c>
      <c r="J59" s="322">
        <v>36504</v>
      </c>
      <c r="K59" s="323">
        <v>-0.2</v>
      </c>
      <c r="L59" s="324">
        <v>65942</v>
      </c>
      <c r="M59" s="325">
        <v>13.6</v>
      </c>
      <c r="N59" s="326">
        <v>-13.8</v>
      </c>
    </row>
    <row r="60" spans="1:14">
      <c r="A60" s="250"/>
      <c r="B60" s="246"/>
      <c r="C60" s="246"/>
      <c r="D60" s="246"/>
      <c r="E60" s="246"/>
      <c r="F60" s="246"/>
      <c r="G60" s="327"/>
      <c r="H60" s="328" t="s">
        <v>511</v>
      </c>
      <c r="I60" s="335">
        <v>2815580</v>
      </c>
      <c r="J60" s="330">
        <v>19459</v>
      </c>
      <c r="K60" s="331">
        <v>-15.1</v>
      </c>
      <c r="L60" s="332">
        <v>32778</v>
      </c>
      <c r="M60" s="333">
        <v>2</v>
      </c>
      <c r="N60" s="334">
        <v>-17.100000000000001</v>
      </c>
    </row>
    <row r="61" spans="1:14">
      <c r="A61" s="250"/>
      <c r="B61" s="246"/>
      <c r="C61" s="246"/>
      <c r="D61" s="246"/>
      <c r="E61" s="246"/>
      <c r="F61" s="246"/>
      <c r="G61" s="312" t="s">
        <v>516</v>
      </c>
      <c r="H61" s="336"/>
      <c r="I61" s="337">
        <v>5332845</v>
      </c>
      <c r="J61" s="338">
        <v>36647</v>
      </c>
      <c r="K61" s="339">
        <v>0.7</v>
      </c>
      <c r="L61" s="340">
        <v>54386</v>
      </c>
      <c r="M61" s="341">
        <v>9.8000000000000007</v>
      </c>
      <c r="N61" s="326">
        <v>-9.1</v>
      </c>
    </row>
    <row r="62" spans="1:14">
      <c r="A62" s="250"/>
      <c r="B62" s="246"/>
      <c r="C62" s="246"/>
      <c r="D62" s="246"/>
      <c r="E62" s="246"/>
      <c r="F62" s="246"/>
      <c r="G62" s="327"/>
      <c r="H62" s="328" t="s">
        <v>511</v>
      </c>
      <c r="I62" s="329">
        <v>3193034</v>
      </c>
      <c r="J62" s="330">
        <v>21939</v>
      </c>
      <c r="K62" s="331">
        <v>-1.9</v>
      </c>
      <c r="L62" s="332">
        <v>28377</v>
      </c>
      <c r="M62" s="333">
        <v>8</v>
      </c>
      <c r="N62" s="334">
        <v>-9.9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D28" sqref="D2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O49" sqref="O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24.63</v>
      </c>
      <c r="G47" s="12">
        <v>25.65</v>
      </c>
      <c r="H47" s="12">
        <v>23.02</v>
      </c>
      <c r="I47" s="12">
        <v>27.83</v>
      </c>
      <c r="J47" s="13">
        <v>32.43</v>
      </c>
    </row>
    <row r="48" spans="2:10" ht="57.75" customHeight="1">
      <c r="B48" s="14"/>
      <c r="C48" s="1174" t="s">
        <v>4</v>
      </c>
      <c r="D48" s="1174"/>
      <c r="E48" s="1175"/>
      <c r="F48" s="15">
        <v>10.63</v>
      </c>
      <c r="G48" s="16">
        <v>11.22</v>
      </c>
      <c r="H48" s="16">
        <v>10.18</v>
      </c>
      <c r="I48" s="16">
        <v>12.84</v>
      </c>
      <c r="J48" s="17">
        <v>12.19</v>
      </c>
    </row>
    <row r="49" spans="2:10" ht="57.75" customHeight="1" thickBot="1">
      <c r="B49" s="18"/>
      <c r="C49" s="1176" t="s">
        <v>5</v>
      </c>
      <c r="D49" s="1176"/>
      <c r="E49" s="1177"/>
      <c r="F49" s="19">
        <v>6.25</v>
      </c>
      <c r="G49" s="20">
        <v>2.13</v>
      </c>
      <c r="H49" s="20" t="s">
        <v>523</v>
      </c>
      <c r="I49" s="20">
        <v>7.71</v>
      </c>
      <c r="J49" s="21">
        <v>3.71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2018-10-26T06:35:15Z</cp:lastPrinted>
  <dcterms:created xsi:type="dcterms:W3CDTF">2018-01-24T04:14:44Z</dcterms:created>
  <dcterms:modified xsi:type="dcterms:W3CDTF">2018-11-21T00:42:39Z</dcterms:modified>
</cp:coreProperties>
</file>